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pmaniego\Desktop\2019 PMO BATANGAS\2019 Q4 - website copy\A. SUMMARY PORT STATISTICS\"/>
    </mc:Choice>
  </mc:AlternateContent>
  <xr:revisionPtr revIDLastSave="0" documentId="13_ncr:1_{60FD8091-5936-4359-A41D-7E2CEA177914}" xr6:coauthVersionLast="47" xr6:coauthVersionMax="47" xr10:uidLastSave="{00000000-0000-0000-0000-000000000000}"/>
  <bookViews>
    <workbookView xWindow="-108" yWindow="-108" windowWidth="23256" windowHeight="12576" xr2:uid="{A16A6F18-B07D-4D7E-BD0E-4A2274056DF7}"/>
  </bookViews>
  <sheets>
    <sheet name="summary" sheetId="1" r:id="rId1"/>
  </sheets>
  <externalReferences>
    <externalReference r:id="rId2"/>
  </externalReferences>
  <definedNames>
    <definedName name="_xlnm.Print_Area" localSheetId="0">summary!$A$1:$AH$60</definedName>
    <definedName name="_xlnm.Print_Titles" localSheetId="0">summary!$1:$7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54" i="1" l="1"/>
  <c r="AA54" i="1"/>
  <c r="Z54" i="1"/>
  <c r="Y54" i="1"/>
  <c r="X54" i="1"/>
  <c r="W54" i="1" s="1"/>
  <c r="V54" i="1"/>
  <c r="U54" i="1"/>
  <c r="T54" i="1"/>
  <c r="S54" i="1"/>
  <c r="R54" i="1"/>
  <c r="Q54" i="1" s="1"/>
  <c r="P54" i="1"/>
  <c r="K54" i="1" s="1"/>
  <c r="O54" i="1"/>
  <c r="N54" i="1"/>
  <c r="M54" i="1"/>
  <c r="L54" i="1"/>
  <c r="J54" i="1"/>
  <c r="AH54" i="1" s="1"/>
  <c r="I54" i="1"/>
  <c r="AG54" i="1" s="1"/>
  <c r="H54" i="1"/>
  <c r="AF54" i="1" s="1"/>
  <c r="G54" i="1"/>
  <c r="AE54" i="1" s="1"/>
  <c r="F54" i="1"/>
  <c r="AD54" i="1" s="1"/>
  <c r="AB53" i="1"/>
  <c r="AA53" i="1"/>
  <c r="Z53" i="1"/>
  <c r="Y53" i="1"/>
  <c r="X53" i="1"/>
  <c r="W53" i="1" s="1"/>
  <c r="V53" i="1"/>
  <c r="Q53" i="1" s="1"/>
  <c r="U53" i="1"/>
  <c r="T53" i="1"/>
  <c r="S53" i="1"/>
  <c r="R53" i="1"/>
  <c r="P53" i="1"/>
  <c r="O53" i="1"/>
  <c r="N53" i="1"/>
  <c r="M53" i="1"/>
  <c r="L53" i="1"/>
  <c r="K53" i="1" s="1"/>
  <c r="J53" i="1"/>
  <c r="AH53" i="1" s="1"/>
  <c r="I53" i="1"/>
  <c r="AG53" i="1" s="1"/>
  <c r="H53" i="1"/>
  <c r="AF53" i="1" s="1"/>
  <c r="G53" i="1"/>
  <c r="AE53" i="1" s="1"/>
  <c r="F53" i="1"/>
  <c r="AD53" i="1" s="1"/>
  <c r="AB52" i="1"/>
  <c r="W52" i="1" s="1"/>
  <c r="AA52" i="1"/>
  <c r="Z52" i="1"/>
  <c r="Y52" i="1"/>
  <c r="X52" i="1"/>
  <c r="V52" i="1"/>
  <c r="U52" i="1"/>
  <c r="T52" i="1"/>
  <c r="S52" i="1"/>
  <c r="R52" i="1"/>
  <c r="Q52" i="1" s="1"/>
  <c r="P52" i="1"/>
  <c r="K52" i="1" s="1"/>
  <c r="O52" i="1"/>
  <c r="N52" i="1"/>
  <c r="M52" i="1"/>
  <c r="L52" i="1"/>
  <c r="J52" i="1"/>
  <c r="AH52" i="1" s="1"/>
  <c r="I52" i="1"/>
  <c r="AG52" i="1" s="1"/>
  <c r="H52" i="1"/>
  <c r="AF52" i="1" s="1"/>
  <c r="G52" i="1"/>
  <c r="AE52" i="1" s="1"/>
  <c r="F52" i="1"/>
  <c r="AD52" i="1" s="1"/>
  <c r="AC52" i="1" s="1"/>
  <c r="AB51" i="1"/>
  <c r="AA51" i="1"/>
  <c r="Z51" i="1"/>
  <c r="Z50" i="1" s="1"/>
  <c r="Y51" i="1"/>
  <c r="X51" i="1"/>
  <c r="W51" i="1" s="1"/>
  <c r="V51" i="1"/>
  <c r="V50" i="1" s="1"/>
  <c r="U51" i="1"/>
  <c r="T51" i="1"/>
  <c r="S51" i="1"/>
  <c r="R51" i="1"/>
  <c r="P51" i="1"/>
  <c r="O51" i="1"/>
  <c r="N51" i="1"/>
  <c r="N50" i="1" s="1"/>
  <c r="M51" i="1"/>
  <c r="L51" i="1"/>
  <c r="K51" i="1" s="1"/>
  <c r="K50" i="1" s="1"/>
  <c r="J51" i="1"/>
  <c r="J50" i="1" s="1"/>
  <c r="I51" i="1"/>
  <c r="AG51" i="1" s="1"/>
  <c r="H51" i="1"/>
  <c r="AF51" i="1" s="1"/>
  <c r="AF50" i="1" s="1"/>
  <c r="G51" i="1"/>
  <c r="AE51" i="1" s="1"/>
  <c r="AE50" i="1" s="1"/>
  <c r="F51" i="1"/>
  <c r="AD51" i="1" s="1"/>
  <c r="AB50" i="1"/>
  <c r="AA50" i="1"/>
  <c r="Y50" i="1"/>
  <c r="U50" i="1"/>
  <c r="T50" i="1"/>
  <c r="S50" i="1"/>
  <c r="R50" i="1"/>
  <c r="P50" i="1"/>
  <c r="O50" i="1"/>
  <c r="M50" i="1"/>
  <c r="I50" i="1"/>
  <c r="H50" i="1"/>
  <c r="G50" i="1"/>
  <c r="F50" i="1"/>
  <c r="AB48" i="1"/>
  <c r="AA48" i="1"/>
  <c r="Z48" i="1"/>
  <c r="Y48" i="1"/>
  <c r="X48" i="1"/>
  <c r="W48" i="1" s="1"/>
  <c r="V48" i="1"/>
  <c r="Q48" i="1" s="1"/>
  <c r="U48" i="1"/>
  <c r="T48" i="1"/>
  <c r="S48" i="1"/>
  <c r="R48" i="1"/>
  <c r="P48" i="1"/>
  <c r="O48" i="1"/>
  <c r="N48" i="1"/>
  <c r="M48" i="1"/>
  <c r="L48" i="1"/>
  <c r="K48" i="1" s="1"/>
  <c r="J48" i="1"/>
  <c r="AH48" i="1" s="1"/>
  <c r="I48" i="1"/>
  <c r="AG48" i="1" s="1"/>
  <c r="H48" i="1"/>
  <c r="AF48" i="1" s="1"/>
  <c r="G48" i="1"/>
  <c r="AE48" i="1" s="1"/>
  <c r="F48" i="1"/>
  <c r="AD48" i="1" s="1"/>
  <c r="AC48" i="1" s="1"/>
  <c r="AB47" i="1"/>
  <c r="W47" i="1" s="1"/>
  <c r="AA47" i="1"/>
  <c r="Z47" i="1"/>
  <c r="Y47" i="1"/>
  <c r="X47" i="1"/>
  <c r="V47" i="1"/>
  <c r="U47" i="1"/>
  <c r="T47" i="1"/>
  <c r="S47" i="1"/>
  <c r="R47" i="1"/>
  <c r="Q47" i="1" s="1"/>
  <c r="P47" i="1"/>
  <c r="K47" i="1" s="1"/>
  <c r="O47" i="1"/>
  <c r="N47" i="1"/>
  <c r="M47" i="1"/>
  <c r="L47" i="1"/>
  <c r="J47" i="1"/>
  <c r="AH47" i="1" s="1"/>
  <c r="I47" i="1"/>
  <c r="AG47" i="1" s="1"/>
  <c r="H47" i="1"/>
  <c r="AF47" i="1" s="1"/>
  <c r="G47" i="1"/>
  <c r="AE47" i="1" s="1"/>
  <c r="F47" i="1"/>
  <c r="AD47" i="1" s="1"/>
  <c r="AB46" i="1"/>
  <c r="AA46" i="1"/>
  <c r="Z46" i="1"/>
  <c r="Y46" i="1"/>
  <c r="X46" i="1"/>
  <c r="W46" i="1" s="1"/>
  <c r="V46" i="1"/>
  <c r="Q46" i="1" s="1"/>
  <c r="U46" i="1"/>
  <c r="T46" i="1"/>
  <c r="S46" i="1"/>
  <c r="R46" i="1"/>
  <c r="P46" i="1"/>
  <c r="O46" i="1"/>
  <c r="N46" i="1"/>
  <c r="N44" i="1" s="1"/>
  <c r="M46" i="1"/>
  <c r="L46" i="1"/>
  <c r="K46" i="1" s="1"/>
  <c r="J46" i="1"/>
  <c r="AH46" i="1" s="1"/>
  <c r="I46" i="1"/>
  <c r="AG46" i="1" s="1"/>
  <c r="H46" i="1"/>
  <c r="AF46" i="1" s="1"/>
  <c r="G46" i="1"/>
  <c r="AE46" i="1" s="1"/>
  <c r="F46" i="1"/>
  <c r="AD46" i="1" s="1"/>
  <c r="AF45" i="1"/>
  <c r="AB45" i="1"/>
  <c r="AB44" i="1" s="1"/>
  <c r="AB42" i="1" s="1"/>
  <c r="AA45" i="1"/>
  <c r="Z45" i="1"/>
  <c r="Y45" i="1"/>
  <c r="X45" i="1"/>
  <c r="V45" i="1"/>
  <c r="U45" i="1"/>
  <c r="T45" i="1"/>
  <c r="T44" i="1" s="1"/>
  <c r="T42" i="1" s="1"/>
  <c r="S45" i="1"/>
  <c r="R45" i="1"/>
  <c r="Q45" i="1" s="1"/>
  <c r="P45" i="1"/>
  <c r="P44" i="1" s="1"/>
  <c r="P42" i="1" s="1"/>
  <c r="O45" i="1"/>
  <c r="N45" i="1"/>
  <c r="M45" i="1"/>
  <c r="L45" i="1"/>
  <c r="J45" i="1"/>
  <c r="AH45" i="1" s="1"/>
  <c r="I45" i="1"/>
  <c r="AG45" i="1" s="1"/>
  <c r="H45" i="1"/>
  <c r="H44" i="1" s="1"/>
  <c r="H42" i="1" s="1"/>
  <c r="G45" i="1"/>
  <c r="AE45" i="1" s="1"/>
  <c r="F45" i="1"/>
  <c r="AD45" i="1" s="1"/>
  <c r="AA44" i="1"/>
  <c r="Z44" i="1"/>
  <c r="Z42" i="1" s="1"/>
  <c r="Y44" i="1"/>
  <c r="X44" i="1"/>
  <c r="V44" i="1"/>
  <c r="V42" i="1" s="1"/>
  <c r="U44" i="1"/>
  <c r="S44" i="1"/>
  <c r="O44" i="1"/>
  <c r="M44" i="1"/>
  <c r="L44" i="1"/>
  <c r="J44" i="1"/>
  <c r="J42" i="1" s="1"/>
  <c r="I44" i="1"/>
  <c r="G44" i="1"/>
  <c r="AA42" i="1"/>
  <c r="Y42" i="1"/>
  <c r="U42" i="1"/>
  <c r="S42" i="1"/>
  <c r="O42" i="1"/>
  <c r="M42" i="1"/>
  <c r="I42" i="1"/>
  <c r="G42" i="1"/>
  <c r="AB40" i="1"/>
  <c r="AA40" i="1"/>
  <c r="Z40" i="1"/>
  <c r="Y40" i="1"/>
  <c r="X40" i="1"/>
  <c r="W40" i="1" s="1"/>
  <c r="V40" i="1"/>
  <c r="U40" i="1"/>
  <c r="T40" i="1"/>
  <c r="S40" i="1"/>
  <c r="R40" i="1"/>
  <c r="Q40" i="1" s="1"/>
  <c r="P40" i="1"/>
  <c r="O40" i="1"/>
  <c r="N40" i="1"/>
  <c r="M40" i="1"/>
  <c r="L40" i="1"/>
  <c r="K40" i="1" s="1"/>
  <c r="J40" i="1"/>
  <c r="AH40" i="1" s="1"/>
  <c r="I40" i="1"/>
  <c r="AG40" i="1" s="1"/>
  <c r="H40" i="1"/>
  <c r="AF40" i="1" s="1"/>
  <c r="G40" i="1"/>
  <c r="AE40" i="1" s="1"/>
  <c r="F40" i="1"/>
  <c r="AD40" i="1" s="1"/>
  <c r="AC40" i="1" s="1"/>
  <c r="AB39" i="1"/>
  <c r="AA39" i="1"/>
  <c r="Z39" i="1"/>
  <c r="Y39" i="1"/>
  <c r="X39" i="1"/>
  <c r="W39" i="1" s="1"/>
  <c r="V39" i="1"/>
  <c r="U39" i="1"/>
  <c r="T39" i="1"/>
  <c r="T37" i="1" s="1"/>
  <c r="S39" i="1"/>
  <c r="R39" i="1"/>
  <c r="Q39" i="1" s="1"/>
  <c r="P39" i="1"/>
  <c r="O39" i="1"/>
  <c r="N39" i="1"/>
  <c r="M39" i="1"/>
  <c r="L39" i="1"/>
  <c r="K39" i="1" s="1"/>
  <c r="J39" i="1"/>
  <c r="AH39" i="1" s="1"/>
  <c r="I39" i="1"/>
  <c r="AG39" i="1" s="1"/>
  <c r="H39" i="1"/>
  <c r="AF39" i="1" s="1"/>
  <c r="G39" i="1"/>
  <c r="AE39" i="1" s="1"/>
  <c r="F39" i="1"/>
  <c r="AD39" i="1" s="1"/>
  <c r="AB38" i="1"/>
  <c r="AA38" i="1"/>
  <c r="Z38" i="1"/>
  <c r="Z37" i="1" s="1"/>
  <c r="Y38" i="1"/>
  <c r="X38" i="1"/>
  <c r="W38" i="1" s="1"/>
  <c r="W37" i="1" s="1"/>
  <c r="V38" i="1"/>
  <c r="V37" i="1" s="1"/>
  <c r="U38" i="1"/>
  <c r="T38" i="1"/>
  <c r="S38" i="1"/>
  <c r="R38" i="1"/>
  <c r="Q38" i="1" s="1"/>
  <c r="Q37" i="1" s="1"/>
  <c r="P38" i="1"/>
  <c r="O38" i="1"/>
  <c r="N38" i="1"/>
  <c r="N37" i="1" s="1"/>
  <c r="M38" i="1"/>
  <c r="L38" i="1"/>
  <c r="K38" i="1" s="1"/>
  <c r="J38" i="1"/>
  <c r="J37" i="1" s="1"/>
  <c r="I38" i="1"/>
  <c r="AG38" i="1" s="1"/>
  <c r="AG37" i="1" s="1"/>
  <c r="H38" i="1"/>
  <c r="AF38" i="1" s="1"/>
  <c r="G38" i="1"/>
  <c r="AE38" i="1" s="1"/>
  <c r="F38" i="1"/>
  <c r="AD38" i="1" s="1"/>
  <c r="AB37" i="1"/>
  <c r="AA37" i="1"/>
  <c r="Y37" i="1"/>
  <c r="X37" i="1"/>
  <c r="U37" i="1"/>
  <c r="S37" i="1"/>
  <c r="R37" i="1"/>
  <c r="P37" i="1"/>
  <c r="O37" i="1"/>
  <c r="M37" i="1"/>
  <c r="L37" i="1"/>
  <c r="I37" i="1"/>
  <c r="G37" i="1"/>
  <c r="F37" i="1"/>
  <c r="AB35" i="1"/>
  <c r="AA35" i="1"/>
  <c r="Z35" i="1"/>
  <c r="Y35" i="1"/>
  <c r="X35" i="1"/>
  <c r="W35" i="1" s="1"/>
  <c r="V35" i="1"/>
  <c r="U35" i="1"/>
  <c r="T35" i="1"/>
  <c r="S35" i="1"/>
  <c r="R35" i="1"/>
  <c r="Q35" i="1" s="1"/>
  <c r="P35" i="1"/>
  <c r="O35" i="1"/>
  <c r="N35" i="1"/>
  <c r="M35" i="1"/>
  <c r="L35" i="1"/>
  <c r="K35" i="1" s="1"/>
  <c r="J35" i="1"/>
  <c r="AH35" i="1" s="1"/>
  <c r="I35" i="1"/>
  <c r="AG35" i="1" s="1"/>
  <c r="H35" i="1"/>
  <c r="AF35" i="1" s="1"/>
  <c r="G35" i="1"/>
  <c r="AE35" i="1" s="1"/>
  <c r="F35" i="1"/>
  <c r="AD35" i="1" s="1"/>
  <c r="AB34" i="1"/>
  <c r="AB32" i="1" s="1"/>
  <c r="AA34" i="1"/>
  <c r="Z34" i="1"/>
  <c r="Y34" i="1"/>
  <c r="X34" i="1"/>
  <c r="W34" i="1" s="1"/>
  <c r="W32" i="1" s="1"/>
  <c r="V34" i="1"/>
  <c r="U34" i="1"/>
  <c r="T34" i="1"/>
  <c r="T32" i="1" s="1"/>
  <c r="S34" i="1"/>
  <c r="R34" i="1"/>
  <c r="Q34" i="1" s="1"/>
  <c r="Q32" i="1" s="1"/>
  <c r="P34" i="1"/>
  <c r="P32" i="1" s="1"/>
  <c r="O34" i="1"/>
  <c r="N34" i="1"/>
  <c r="M34" i="1"/>
  <c r="L34" i="1"/>
  <c r="K34" i="1" s="1"/>
  <c r="K32" i="1" s="1"/>
  <c r="J34" i="1"/>
  <c r="AH34" i="1" s="1"/>
  <c r="AH32" i="1" s="1"/>
  <c r="I34" i="1"/>
  <c r="AG34" i="1" s="1"/>
  <c r="AG32" i="1" s="1"/>
  <c r="H34" i="1"/>
  <c r="H32" i="1" s="1"/>
  <c r="G34" i="1"/>
  <c r="AE34" i="1" s="1"/>
  <c r="F34" i="1"/>
  <c r="AD34" i="1" s="1"/>
  <c r="AA32" i="1"/>
  <c r="Z32" i="1"/>
  <c r="Y32" i="1"/>
  <c r="X32" i="1"/>
  <c r="V32" i="1"/>
  <c r="U32" i="1"/>
  <c r="S32" i="1"/>
  <c r="R32" i="1"/>
  <c r="O32" i="1"/>
  <c r="N32" i="1"/>
  <c r="M32" i="1"/>
  <c r="L32" i="1"/>
  <c r="J32" i="1"/>
  <c r="I32" i="1"/>
  <c r="G32" i="1"/>
  <c r="F32" i="1"/>
  <c r="AB30" i="1"/>
  <c r="AA30" i="1"/>
  <c r="Z30" i="1"/>
  <c r="Y30" i="1"/>
  <c r="X30" i="1"/>
  <c r="W30" i="1" s="1"/>
  <c r="V30" i="1"/>
  <c r="U30" i="1"/>
  <c r="T30" i="1"/>
  <c r="S30" i="1"/>
  <c r="R30" i="1"/>
  <c r="Q30" i="1" s="1"/>
  <c r="P30" i="1"/>
  <c r="O30" i="1"/>
  <c r="N30" i="1"/>
  <c r="M30" i="1"/>
  <c r="L30" i="1"/>
  <c r="K30" i="1" s="1"/>
  <c r="J30" i="1"/>
  <c r="AH30" i="1" s="1"/>
  <c r="I30" i="1"/>
  <c r="AG30" i="1" s="1"/>
  <c r="H30" i="1"/>
  <c r="AF30" i="1" s="1"/>
  <c r="G30" i="1"/>
  <c r="AE30" i="1" s="1"/>
  <c r="F30" i="1"/>
  <c r="AD30" i="1" s="1"/>
  <c r="AB29" i="1"/>
  <c r="AA29" i="1"/>
  <c r="Z29" i="1"/>
  <c r="Z27" i="1" s="1"/>
  <c r="Z25" i="1" s="1"/>
  <c r="Y29" i="1"/>
  <c r="X29" i="1"/>
  <c r="W29" i="1" s="1"/>
  <c r="V29" i="1"/>
  <c r="V27" i="1" s="1"/>
  <c r="V25" i="1" s="1"/>
  <c r="U29" i="1"/>
  <c r="T29" i="1"/>
  <c r="S29" i="1"/>
  <c r="R29" i="1"/>
  <c r="Q29" i="1" s="1"/>
  <c r="P29" i="1"/>
  <c r="O29" i="1"/>
  <c r="N29" i="1"/>
  <c r="N27" i="1" s="1"/>
  <c r="N25" i="1" s="1"/>
  <c r="M29" i="1"/>
  <c r="L29" i="1"/>
  <c r="K29" i="1" s="1"/>
  <c r="K27" i="1" s="1"/>
  <c r="K25" i="1" s="1"/>
  <c r="J29" i="1"/>
  <c r="J27" i="1" s="1"/>
  <c r="J25" i="1" s="1"/>
  <c r="I29" i="1"/>
  <c r="AG29" i="1" s="1"/>
  <c r="H29" i="1"/>
  <c r="AF29" i="1" s="1"/>
  <c r="G29" i="1"/>
  <c r="AE29" i="1" s="1"/>
  <c r="AE27" i="1" s="1"/>
  <c r="F29" i="1"/>
  <c r="AD29" i="1" s="1"/>
  <c r="AB27" i="1"/>
  <c r="AB25" i="1" s="1"/>
  <c r="AA27" i="1"/>
  <c r="Y27" i="1"/>
  <c r="X27" i="1"/>
  <c r="U27" i="1"/>
  <c r="T27" i="1"/>
  <c r="T25" i="1" s="1"/>
  <c r="S27" i="1"/>
  <c r="R27" i="1"/>
  <c r="P27" i="1"/>
  <c r="O27" i="1"/>
  <c r="M27" i="1"/>
  <c r="L27" i="1"/>
  <c r="I27" i="1"/>
  <c r="H27" i="1"/>
  <c r="H25" i="1" s="1"/>
  <c r="G27" i="1"/>
  <c r="F27" i="1"/>
  <c r="AA25" i="1"/>
  <c r="Y25" i="1"/>
  <c r="X25" i="1"/>
  <c r="U25" i="1"/>
  <c r="S25" i="1"/>
  <c r="R25" i="1"/>
  <c r="O25" i="1"/>
  <c r="M25" i="1"/>
  <c r="L25" i="1"/>
  <c r="I25" i="1"/>
  <c r="G25" i="1"/>
  <c r="F25" i="1"/>
  <c r="AB23" i="1"/>
  <c r="AA23" i="1"/>
  <c r="Z23" i="1"/>
  <c r="Y23" i="1"/>
  <c r="X23" i="1"/>
  <c r="W23" i="1" s="1"/>
  <c r="V23" i="1"/>
  <c r="U23" i="1"/>
  <c r="T23" i="1"/>
  <c r="S23" i="1"/>
  <c r="R23" i="1"/>
  <c r="Q23" i="1" s="1"/>
  <c r="P23" i="1"/>
  <c r="O23" i="1"/>
  <c r="N23" i="1"/>
  <c r="M23" i="1"/>
  <c r="L23" i="1"/>
  <c r="K23" i="1" s="1"/>
  <c r="J23" i="1"/>
  <c r="AH23" i="1" s="1"/>
  <c r="I23" i="1"/>
  <c r="AG23" i="1" s="1"/>
  <c r="H23" i="1"/>
  <c r="AF23" i="1" s="1"/>
  <c r="G23" i="1"/>
  <c r="AE23" i="1" s="1"/>
  <c r="F23" i="1"/>
  <c r="AD23" i="1" s="1"/>
  <c r="AC23" i="1" s="1"/>
  <c r="AB22" i="1"/>
  <c r="AA22" i="1"/>
  <c r="Z22" i="1"/>
  <c r="Z20" i="1" s="1"/>
  <c r="Y22" i="1"/>
  <c r="X22" i="1"/>
  <c r="W22" i="1" s="1"/>
  <c r="V22" i="1"/>
  <c r="V20" i="1" s="1"/>
  <c r="U22" i="1"/>
  <c r="T22" i="1"/>
  <c r="S22" i="1"/>
  <c r="R22" i="1"/>
  <c r="Q22" i="1" s="1"/>
  <c r="P22" i="1"/>
  <c r="O22" i="1"/>
  <c r="N22" i="1"/>
  <c r="N20" i="1" s="1"/>
  <c r="M22" i="1"/>
  <c r="L22" i="1"/>
  <c r="K22" i="1" s="1"/>
  <c r="J22" i="1"/>
  <c r="J20" i="1" s="1"/>
  <c r="I22" i="1"/>
  <c r="AG22" i="1" s="1"/>
  <c r="H22" i="1"/>
  <c r="AF22" i="1" s="1"/>
  <c r="AF20" i="1" s="1"/>
  <c r="G22" i="1"/>
  <c r="G20" i="1" s="1"/>
  <c r="F22" i="1"/>
  <c r="AD22" i="1" s="1"/>
  <c r="AB20" i="1"/>
  <c r="AA20" i="1"/>
  <c r="Y20" i="1"/>
  <c r="X20" i="1"/>
  <c r="U20" i="1"/>
  <c r="T20" i="1"/>
  <c r="S20" i="1"/>
  <c r="R20" i="1"/>
  <c r="P20" i="1"/>
  <c r="O20" i="1"/>
  <c r="M20" i="1"/>
  <c r="L20" i="1"/>
  <c r="I20" i="1"/>
  <c r="H20" i="1"/>
  <c r="F20" i="1"/>
  <c r="AB18" i="1"/>
  <c r="AA18" i="1"/>
  <c r="Z18" i="1"/>
  <c r="Y18" i="1"/>
  <c r="X18" i="1"/>
  <c r="W18" i="1" s="1"/>
  <c r="V18" i="1"/>
  <c r="U18" i="1"/>
  <c r="T18" i="1"/>
  <c r="S18" i="1"/>
  <c r="R18" i="1"/>
  <c r="Q18" i="1" s="1"/>
  <c r="P18" i="1"/>
  <c r="O18" i="1"/>
  <c r="N18" i="1"/>
  <c r="M18" i="1"/>
  <c r="L18" i="1"/>
  <c r="K18" i="1" s="1"/>
  <c r="J18" i="1"/>
  <c r="AH18" i="1" s="1"/>
  <c r="I18" i="1"/>
  <c r="AG18" i="1" s="1"/>
  <c r="H18" i="1"/>
  <c r="AF18" i="1" s="1"/>
  <c r="G18" i="1"/>
  <c r="AE18" i="1" s="1"/>
  <c r="F18" i="1"/>
  <c r="AD18" i="1" s="1"/>
  <c r="AC18" i="1" s="1"/>
  <c r="AB17" i="1"/>
  <c r="AB15" i="1" s="1"/>
  <c r="AB13" i="1" s="1"/>
  <c r="AA17" i="1"/>
  <c r="Z17" i="1"/>
  <c r="Y17" i="1"/>
  <c r="Y15" i="1" s="1"/>
  <c r="Y13" i="1" s="1"/>
  <c r="X17" i="1"/>
  <c r="W17" i="1" s="1"/>
  <c r="W15" i="1" s="1"/>
  <c r="V17" i="1"/>
  <c r="U17" i="1"/>
  <c r="T17" i="1"/>
  <c r="T15" i="1" s="1"/>
  <c r="T13" i="1" s="1"/>
  <c r="S17" i="1"/>
  <c r="R17" i="1"/>
  <c r="Q17" i="1" s="1"/>
  <c r="Q15" i="1" s="1"/>
  <c r="P17" i="1"/>
  <c r="P15" i="1" s="1"/>
  <c r="P13" i="1" s="1"/>
  <c r="O17" i="1"/>
  <c r="O15" i="1" s="1"/>
  <c r="O13" i="1" s="1"/>
  <c r="N17" i="1"/>
  <c r="M17" i="1"/>
  <c r="M15" i="1" s="1"/>
  <c r="M13" i="1" s="1"/>
  <c r="L17" i="1"/>
  <c r="K17" i="1" s="1"/>
  <c r="J17" i="1"/>
  <c r="AH17" i="1" s="1"/>
  <c r="AH15" i="1" s="1"/>
  <c r="I17" i="1"/>
  <c r="AG17" i="1" s="1"/>
  <c r="AG15" i="1" s="1"/>
  <c r="H17" i="1"/>
  <c r="H15" i="1" s="1"/>
  <c r="H13" i="1" s="1"/>
  <c r="G17" i="1"/>
  <c r="AE17" i="1" s="1"/>
  <c r="F17" i="1"/>
  <c r="AD17" i="1" s="1"/>
  <c r="AA15" i="1"/>
  <c r="Z15" i="1"/>
  <c r="Z13" i="1" s="1"/>
  <c r="X15" i="1"/>
  <c r="V15" i="1"/>
  <c r="V13" i="1" s="1"/>
  <c r="U15" i="1"/>
  <c r="U13" i="1" s="1"/>
  <c r="S15" i="1"/>
  <c r="S13" i="1" s="1"/>
  <c r="R15" i="1"/>
  <c r="N15" i="1"/>
  <c r="L15" i="1"/>
  <c r="J15" i="1"/>
  <c r="J13" i="1" s="1"/>
  <c r="I15" i="1"/>
  <c r="I13" i="1" s="1"/>
  <c r="G15" i="1"/>
  <c r="F15" i="1"/>
  <c r="AA13" i="1"/>
  <c r="X13" i="1"/>
  <c r="R13" i="1"/>
  <c r="L13" i="1"/>
  <c r="F13" i="1"/>
  <c r="AB11" i="1"/>
  <c r="AA11" i="1"/>
  <c r="Z11" i="1"/>
  <c r="Y11" i="1"/>
  <c r="X11" i="1"/>
  <c r="W11" i="1" s="1"/>
  <c r="V11" i="1"/>
  <c r="U11" i="1"/>
  <c r="T11" i="1"/>
  <c r="S11" i="1"/>
  <c r="R11" i="1"/>
  <c r="Q11" i="1" s="1"/>
  <c r="P11" i="1"/>
  <c r="O11" i="1"/>
  <c r="N11" i="1"/>
  <c r="M11" i="1"/>
  <c r="L11" i="1"/>
  <c r="K11" i="1" s="1"/>
  <c r="J11" i="1"/>
  <c r="AH11" i="1" s="1"/>
  <c r="I11" i="1"/>
  <c r="AG11" i="1" s="1"/>
  <c r="H11" i="1"/>
  <c r="AF11" i="1" s="1"/>
  <c r="G11" i="1"/>
  <c r="AE11" i="1" s="1"/>
  <c r="F11" i="1"/>
  <c r="AD11" i="1" s="1"/>
  <c r="AB10" i="1"/>
  <c r="AB9" i="1" s="1"/>
  <c r="AA10" i="1"/>
  <c r="Z10" i="1"/>
  <c r="Y10" i="1"/>
  <c r="X10" i="1"/>
  <c r="W10" i="1" s="1"/>
  <c r="V10" i="1"/>
  <c r="U10" i="1"/>
  <c r="T10" i="1"/>
  <c r="T9" i="1" s="1"/>
  <c r="S10" i="1"/>
  <c r="R10" i="1"/>
  <c r="Q10" i="1" s="1"/>
  <c r="P10" i="1"/>
  <c r="P9" i="1" s="1"/>
  <c r="O10" i="1"/>
  <c r="N10" i="1"/>
  <c r="M10" i="1"/>
  <c r="L10" i="1"/>
  <c r="K10" i="1" s="1"/>
  <c r="J10" i="1"/>
  <c r="AH10" i="1" s="1"/>
  <c r="I10" i="1"/>
  <c r="AG10" i="1" s="1"/>
  <c r="H10" i="1"/>
  <c r="AF10" i="1" s="1"/>
  <c r="AF9" i="1" s="1"/>
  <c r="G10" i="1"/>
  <c r="AE10" i="1" s="1"/>
  <c r="AE9" i="1" s="1"/>
  <c r="F10" i="1"/>
  <c r="AD10" i="1" s="1"/>
  <c r="AA9" i="1"/>
  <c r="Z9" i="1"/>
  <c r="Y9" i="1"/>
  <c r="X9" i="1"/>
  <c r="V9" i="1"/>
  <c r="U9" i="1"/>
  <c r="S9" i="1"/>
  <c r="R9" i="1"/>
  <c r="O9" i="1"/>
  <c r="N9" i="1"/>
  <c r="M9" i="1"/>
  <c r="L9" i="1"/>
  <c r="G9" i="1"/>
  <c r="F9" i="1"/>
  <c r="AC11" i="1" l="1"/>
  <c r="AG20" i="1"/>
  <c r="W20" i="1"/>
  <c r="K37" i="1"/>
  <c r="AF44" i="1"/>
  <c r="AF42" i="1" s="1"/>
  <c r="AC30" i="1"/>
  <c r="AD32" i="1"/>
  <c r="AC46" i="1"/>
  <c r="Q9" i="1"/>
  <c r="G13" i="1"/>
  <c r="AD15" i="1"/>
  <c r="AD13" i="1" s="1"/>
  <c r="K20" i="1"/>
  <c r="AE32" i="1"/>
  <c r="Q44" i="1"/>
  <c r="AE15" i="1"/>
  <c r="AE13" i="1" s="1"/>
  <c r="Q27" i="1"/>
  <c r="Q25" i="1" s="1"/>
  <c r="AC39" i="1"/>
  <c r="AD50" i="1"/>
  <c r="AC54" i="1"/>
  <c r="AD27" i="1"/>
  <c r="AD25" i="1" s="1"/>
  <c r="AE44" i="1"/>
  <c r="AE42" i="1" s="1"/>
  <c r="AE25" i="1"/>
  <c r="AG50" i="1"/>
  <c r="W50" i="1"/>
  <c r="W13" i="1"/>
  <c r="N13" i="1"/>
  <c r="AG9" i="1"/>
  <c r="W9" i="1"/>
  <c r="K15" i="1"/>
  <c r="K13" i="1" s="1"/>
  <c r="Q20" i="1"/>
  <c r="Q13" i="1" s="1"/>
  <c r="AF27" i="1"/>
  <c r="AD37" i="1"/>
  <c r="AC38" i="1"/>
  <c r="AC37" i="1" s="1"/>
  <c r="AG44" i="1"/>
  <c r="AC53" i="1"/>
  <c r="AH9" i="1"/>
  <c r="P25" i="1"/>
  <c r="AG27" i="1"/>
  <c r="AG25" i="1" s="1"/>
  <c r="W27" i="1"/>
  <c r="W25" i="1" s="1"/>
  <c r="AE37" i="1"/>
  <c r="AH44" i="1"/>
  <c r="AH42" i="1" s="1"/>
  <c r="N42" i="1"/>
  <c r="AC10" i="1"/>
  <c r="AD9" i="1"/>
  <c r="AC45" i="1"/>
  <c r="AD44" i="1"/>
  <c r="AD42" i="1" s="1"/>
  <c r="AG13" i="1"/>
  <c r="K9" i="1"/>
  <c r="AD20" i="1"/>
  <c r="AC35" i="1"/>
  <c r="AF37" i="1"/>
  <c r="AC47" i="1"/>
  <c r="AF17" i="1"/>
  <c r="AF15" i="1" s="1"/>
  <c r="AF13" i="1" s="1"/>
  <c r="E11" i="1"/>
  <c r="E18" i="1"/>
  <c r="E22" i="1"/>
  <c r="E20" i="1" s="1"/>
  <c r="E29" i="1"/>
  <c r="E35" i="1"/>
  <c r="E38" i="1"/>
  <c r="E40" i="1"/>
  <c r="K45" i="1"/>
  <c r="K44" i="1" s="1"/>
  <c r="K42" i="1" s="1"/>
  <c r="W45" i="1"/>
  <c r="W44" i="1" s="1"/>
  <c r="W42" i="1" s="1"/>
  <c r="E46" i="1"/>
  <c r="E48" i="1"/>
  <c r="E51" i="1"/>
  <c r="Q51" i="1"/>
  <c r="Q50" i="1" s="1"/>
  <c r="E53" i="1"/>
  <c r="AF34" i="1"/>
  <c r="AF32" i="1" s="1"/>
  <c r="F44" i="1"/>
  <c r="F42" i="1" s="1"/>
  <c r="R44" i="1"/>
  <c r="R42" i="1" s="1"/>
  <c r="L50" i="1"/>
  <c r="L42" i="1" s="1"/>
  <c r="X50" i="1"/>
  <c r="X42" i="1" s="1"/>
  <c r="H37" i="1"/>
  <c r="AE22" i="1"/>
  <c r="AE20" i="1" s="1"/>
  <c r="H9" i="1"/>
  <c r="I9" i="1"/>
  <c r="AH38" i="1"/>
  <c r="AH37" i="1" s="1"/>
  <c r="AH51" i="1"/>
  <c r="AH50" i="1" s="1"/>
  <c r="E10" i="1"/>
  <c r="E17" i="1"/>
  <c r="E15" i="1" s="1"/>
  <c r="E13" i="1" s="1"/>
  <c r="E23" i="1"/>
  <c r="E30" i="1"/>
  <c r="E34" i="1"/>
  <c r="E39" i="1"/>
  <c r="E45" i="1"/>
  <c r="E47" i="1"/>
  <c r="E52" i="1"/>
  <c r="E54" i="1"/>
  <c r="AH22" i="1"/>
  <c r="AH20" i="1" s="1"/>
  <c r="AH13" i="1" s="1"/>
  <c r="AH29" i="1"/>
  <c r="AH27" i="1" s="1"/>
  <c r="AH25" i="1" s="1"/>
  <c r="J9" i="1"/>
  <c r="AC51" i="1" l="1"/>
  <c r="AC50" i="1" s="1"/>
  <c r="E44" i="1"/>
  <c r="AC22" i="1"/>
  <c r="AC20" i="1" s="1"/>
  <c r="AC34" i="1"/>
  <c r="AC32" i="1" s="1"/>
  <c r="E32" i="1"/>
  <c r="E37" i="1"/>
  <c r="E27" i="1"/>
  <c r="E25" i="1" s="1"/>
  <c r="AG42" i="1"/>
  <c r="Q42" i="1"/>
  <c r="AC44" i="1"/>
  <c r="E9" i="1"/>
  <c r="AC9" i="1"/>
  <c r="AF25" i="1"/>
  <c r="E50" i="1"/>
  <c r="AC29" i="1"/>
  <c r="AC27" i="1" s="1"/>
  <c r="AC25" i="1" s="1"/>
  <c r="AC17" i="1"/>
  <c r="AC15" i="1" s="1"/>
  <c r="AC13" i="1" s="1"/>
  <c r="AC42" i="1" l="1"/>
  <c r="E42" i="1"/>
</calcChain>
</file>

<file path=xl/sharedStrings.xml><?xml version="1.0" encoding="utf-8"?>
<sst xmlns="http://schemas.openxmlformats.org/spreadsheetml/2006/main" count="75" uniqueCount="37">
  <si>
    <t>SUMMARY PORT STATISTICS</t>
  </si>
  <si>
    <t>Philippine Ports Authority</t>
  </si>
  <si>
    <t>2019</t>
  </si>
  <si>
    <t>PARTICULARS</t>
  </si>
  <si>
    <t>TOTAL</t>
  </si>
  <si>
    <t>1st Quarter</t>
  </si>
  <si>
    <t>2nd Quarter</t>
  </si>
  <si>
    <t>3rd Quarter</t>
  </si>
  <si>
    <t>4th Quarter</t>
  </si>
  <si>
    <t>GRAND TOTAL</t>
  </si>
  <si>
    <t>MANILA/ N. LUZON</t>
  </si>
  <si>
    <t>SOUTHERN LUZON</t>
  </si>
  <si>
    <t>VISAYAS</t>
  </si>
  <si>
    <t>NORTHERN MINDANAO</t>
  </si>
  <si>
    <t>SOUTHERN MINDANAO</t>
  </si>
  <si>
    <t xml:space="preserve"> 1. Shipcalls</t>
  </si>
  <si>
    <t>Domestic</t>
  </si>
  <si>
    <t>Foreign</t>
  </si>
  <si>
    <t xml:space="preserve"> 2. Cargo Throughput (m.t.)</t>
  </si>
  <si>
    <t>Inbound</t>
  </si>
  <si>
    <t>Outbound</t>
  </si>
  <si>
    <t>Import</t>
  </si>
  <si>
    <t>Export</t>
  </si>
  <si>
    <t xml:space="preserve"> 3. Container Traffic (in TEU)</t>
  </si>
  <si>
    <t xml:space="preserve"> 4. Passenger Traffic</t>
  </si>
  <si>
    <t>Disembarked</t>
  </si>
  <si>
    <t>Embarked</t>
  </si>
  <si>
    <t>Cruise Ships</t>
  </si>
  <si>
    <t>5. RORO Traffic</t>
  </si>
  <si>
    <t>Type 1</t>
  </si>
  <si>
    <t>Type 2</t>
  </si>
  <si>
    <t>Type 3</t>
  </si>
  <si>
    <t>Type 4</t>
  </si>
  <si>
    <t>Source: Port Management Offices' Monthly Statistical Report</t>
  </si>
  <si>
    <t>Notes:</t>
  </si>
  <si>
    <t>(1) Values may not add up due to rounding off.</t>
  </si>
  <si>
    <t>(2) TMOs' statistics contain only the Terminal Ports under its jurisdiction. Statistics for Other Government Ports and Private Ports are presented in lump-sum totals.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</si>
</sst>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2" fillId="2" borderId="0" xfId="0" applyFont="1" applyFill="1"/>
    <xf numFmtId="3" fontId="2" fillId="2" borderId="0" xfId="0" applyNumberFormat="1" applyFont="1" applyFill="1"/>
    <xf numFmtId="0" fontId="1" fillId="2" borderId="0" xfId="0" quotePrefix="1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/>
    </xf>
    <xf numFmtId="3" fontId="2" fillId="4" borderId="4" xfId="0" applyNumberFormat="1" applyFont="1" applyFill="1" applyBorder="1" applyAlignment="1">
      <alignment horizontal="center" vertical="center"/>
    </xf>
    <xf numFmtId="3" fontId="2" fillId="4" borderId="4" xfId="0" applyNumberFormat="1" applyFont="1" applyFill="1" applyBorder="1" applyAlignment="1">
      <alignment horizontal="center" vertical="center" wrapText="1"/>
    </xf>
    <xf numFmtId="3" fontId="2" fillId="5" borderId="4" xfId="0" applyNumberFormat="1" applyFont="1" applyFill="1" applyBorder="1" applyAlignment="1">
      <alignment horizontal="center" vertical="center" wrapText="1"/>
    </xf>
    <xf numFmtId="3" fontId="2" fillId="6" borderId="4" xfId="0" applyNumberFormat="1" applyFont="1" applyFill="1" applyBorder="1" applyAlignment="1">
      <alignment horizontal="center" vertical="center" wrapText="1"/>
    </xf>
    <xf numFmtId="3" fontId="2" fillId="7" borderId="4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Continuous"/>
    </xf>
    <xf numFmtId="3" fontId="2" fillId="2" borderId="2" xfId="0" applyNumberFormat="1" applyFont="1" applyFill="1" applyBorder="1"/>
    <xf numFmtId="3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 vertical="center"/>
    </xf>
    <xf numFmtId="3" fontId="1" fillId="2" borderId="5" xfId="0" applyNumberFormat="1" applyFont="1" applyFill="1" applyBorder="1"/>
    <xf numFmtId="3" fontId="1" fillId="2" borderId="11" xfId="0" applyNumberFormat="1" applyFont="1" applyFill="1" applyBorder="1"/>
    <xf numFmtId="3" fontId="2" fillId="2" borderId="5" xfId="0" applyNumberFormat="1" applyFont="1" applyFill="1" applyBorder="1"/>
    <xf numFmtId="3" fontId="2" fillId="2" borderId="11" xfId="0" applyNumberFormat="1" applyFont="1" applyFill="1" applyBorder="1"/>
    <xf numFmtId="3" fontId="1" fillId="2" borderId="0" xfId="0" applyNumberFormat="1" applyFont="1" applyFill="1"/>
    <xf numFmtId="3" fontId="2" fillId="2" borderId="7" xfId="0" applyNumberFormat="1" applyFont="1" applyFill="1" applyBorder="1"/>
    <xf numFmtId="3" fontId="2" fillId="2" borderId="8" xfId="0" applyNumberFormat="1" applyFont="1" applyFill="1" applyBorder="1"/>
    <xf numFmtId="3" fontId="2" fillId="2" borderId="12" xfId="0" applyNumberFormat="1" applyFont="1" applyFill="1" applyBorder="1"/>
    <xf numFmtId="3" fontId="3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pmaniego\Desktop\2019%20PMO%20BATANGAS\2019%20QSR%20-%20revised%20as%20of%2002.02.2023.xlsx" TargetMode="External"/><Relationship Id="rId1" Type="http://schemas.openxmlformats.org/officeDocument/2006/relationships/externalLinkPath" Target="/Users/jpmaniego/Desktop/2019%20PMO%20BATANGAS/2019%20QSR%20-%20revised%20as%20of%2002.02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sum-ship"/>
      <sheetName val="sum-GT"/>
      <sheetName val="sum-cargo"/>
      <sheetName val="sum-teu"/>
      <sheetName val="sum-pass"/>
      <sheetName val="sum-roro"/>
      <sheetName val="shipcalls"/>
      <sheetName val="GT"/>
      <sheetName val="cargo"/>
      <sheetName val="teu"/>
      <sheetName val="passengers"/>
      <sheetName val="roro"/>
      <sheetName val="Sheet1"/>
    </sheetNames>
    <sheetDataSet>
      <sheetData sheetId="0"/>
      <sheetData sheetId="1">
        <row r="10">
          <cell r="E10">
            <v>4152</v>
          </cell>
          <cell r="F10">
            <v>1000</v>
          </cell>
          <cell r="H10">
            <v>4279</v>
          </cell>
          <cell r="I10">
            <v>1100</v>
          </cell>
          <cell r="K10">
            <v>3775</v>
          </cell>
          <cell r="L10">
            <v>1074</v>
          </cell>
          <cell r="N10">
            <v>3952</v>
          </cell>
          <cell r="O10">
            <v>1090</v>
          </cell>
        </row>
        <row r="67">
          <cell r="E67">
            <v>33290</v>
          </cell>
          <cell r="F67">
            <v>592</v>
          </cell>
          <cell r="H67">
            <v>36767</v>
          </cell>
          <cell r="I67">
            <v>639</v>
          </cell>
          <cell r="K67">
            <v>30108</v>
          </cell>
          <cell r="L67">
            <v>611</v>
          </cell>
          <cell r="N67">
            <v>35731</v>
          </cell>
          <cell r="O67">
            <v>603</v>
          </cell>
        </row>
        <row r="177">
          <cell r="E177">
            <v>47019</v>
          </cell>
          <cell r="F177">
            <v>250</v>
          </cell>
          <cell r="H177">
            <v>52352</v>
          </cell>
          <cell r="I177">
            <v>278</v>
          </cell>
          <cell r="K177">
            <v>48194</v>
          </cell>
          <cell r="L177">
            <v>262</v>
          </cell>
          <cell r="N177">
            <v>54005</v>
          </cell>
          <cell r="O177">
            <v>232</v>
          </cell>
        </row>
        <row r="306">
          <cell r="E306">
            <v>16498</v>
          </cell>
          <cell r="F306">
            <v>160</v>
          </cell>
          <cell r="H306">
            <v>18884</v>
          </cell>
          <cell r="I306">
            <v>337</v>
          </cell>
          <cell r="K306">
            <v>17107</v>
          </cell>
          <cell r="L306">
            <v>396</v>
          </cell>
          <cell r="N306">
            <v>18325</v>
          </cell>
          <cell r="O306">
            <v>242</v>
          </cell>
        </row>
        <row r="370">
          <cell r="E370">
            <v>13826</v>
          </cell>
          <cell r="F370">
            <v>594</v>
          </cell>
          <cell r="H370">
            <v>15219</v>
          </cell>
          <cell r="I370">
            <v>613</v>
          </cell>
          <cell r="K370">
            <v>17877</v>
          </cell>
          <cell r="L370">
            <v>584</v>
          </cell>
          <cell r="N370">
            <v>20476</v>
          </cell>
          <cell r="O370">
            <v>605</v>
          </cell>
        </row>
      </sheetData>
      <sheetData sheetId="2"/>
      <sheetData sheetId="3">
        <row r="10">
          <cell r="F10">
            <v>4599379.8951421501</v>
          </cell>
          <cell r="G10">
            <v>5371907.5860606041</v>
          </cell>
          <cell r="I10">
            <v>14240574.4804</v>
          </cell>
          <cell r="J10">
            <v>2000329.267</v>
          </cell>
          <cell r="M10">
            <v>4587330.3789735455</v>
          </cell>
          <cell r="N10">
            <v>5235486.6831878861</v>
          </cell>
          <cell r="P10">
            <v>14195480.846863367</v>
          </cell>
          <cell r="Q10">
            <v>2417706.2919999999</v>
          </cell>
          <cell r="T10">
            <v>4661092.8216630006</v>
          </cell>
          <cell r="U10">
            <v>5283820.4360000007</v>
          </cell>
          <cell r="W10">
            <v>13460948.2006</v>
          </cell>
          <cell r="X10">
            <v>1987483.7759999998</v>
          </cell>
          <cell r="AA10">
            <v>4881511.0674999999</v>
          </cell>
          <cell r="AB10">
            <v>5486848.2429999998</v>
          </cell>
          <cell r="AD10">
            <v>14084697.868106939</v>
          </cell>
          <cell r="AE10">
            <v>2179971.6179999998</v>
          </cell>
        </row>
        <row r="67">
          <cell r="F67">
            <v>2716965.2983000004</v>
          </cell>
          <cell r="G67">
            <v>1668001.5283000001</v>
          </cell>
          <cell r="I67">
            <v>5710392.1136000007</v>
          </cell>
          <cell r="J67">
            <v>1571730.0372250001</v>
          </cell>
          <cell r="M67">
            <v>2438627.1900999998</v>
          </cell>
          <cell r="N67">
            <v>1533694.7752999999</v>
          </cell>
          <cell r="P67">
            <v>5254250.6587999994</v>
          </cell>
          <cell r="Q67">
            <v>1797286.7819999999</v>
          </cell>
          <cell r="T67">
            <v>1973551.0381701598</v>
          </cell>
          <cell r="U67">
            <v>1406880.1545000002</v>
          </cell>
          <cell r="W67">
            <v>5817766.4200000009</v>
          </cell>
          <cell r="X67">
            <v>597026.20299999998</v>
          </cell>
          <cell r="AA67">
            <v>2333741.7919999999</v>
          </cell>
          <cell r="AB67">
            <v>1643484.2590000001</v>
          </cell>
          <cell r="AD67">
            <v>5681521.8359999992</v>
          </cell>
          <cell r="AE67">
            <v>996519.89</v>
          </cell>
        </row>
        <row r="177">
          <cell r="F177">
            <v>3480703.1809999999</v>
          </cell>
          <cell r="G177">
            <v>2156938.7729777778</v>
          </cell>
          <cell r="I177">
            <v>1567178.9079999998</v>
          </cell>
          <cell r="J177">
            <v>2649307.7149999999</v>
          </cell>
          <cell r="M177">
            <v>3426217.7498999992</v>
          </cell>
          <cell r="N177">
            <v>2132326.7727000001</v>
          </cell>
          <cell r="P177">
            <v>1711344.8197600001</v>
          </cell>
          <cell r="Q177">
            <v>3483743.9030000004</v>
          </cell>
          <cell r="T177">
            <v>3436908.5732009998</v>
          </cell>
          <cell r="U177">
            <v>2051752.0374999999</v>
          </cell>
          <cell r="W177">
            <v>1097832.2579999999</v>
          </cell>
          <cell r="X177">
            <v>3778748.5929999999</v>
          </cell>
          <cell r="AA177">
            <v>3502569.4146479997</v>
          </cell>
          <cell r="AB177">
            <v>1960641.3015799997</v>
          </cell>
          <cell r="AD177">
            <v>1487922.162</v>
          </cell>
          <cell r="AE177">
            <v>2735007.7789999996</v>
          </cell>
        </row>
        <row r="306">
          <cell r="F306">
            <v>1782687.53351</v>
          </cell>
          <cell r="G306">
            <v>1519051.9183088886</v>
          </cell>
          <cell r="I306">
            <v>1433785.936</v>
          </cell>
          <cell r="J306">
            <v>788158.90899999999</v>
          </cell>
          <cell r="M306">
            <v>1912411.3872</v>
          </cell>
          <cell r="N306">
            <v>1575773.4831783795</v>
          </cell>
          <cell r="P306">
            <v>1390629.8220000002</v>
          </cell>
          <cell r="Q306">
            <v>9901669.3239999991</v>
          </cell>
          <cell r="T306">
            <v>1803580.45884</v>
          </cell>
          <cell r="U306">
            <v>1636345.72098</v>
          </cell>
          <cell r="W306">
            <v>1483291.118</v>
          </cell>
          <cell r="X306">
            <v>13666910.109999999</v>
          </cell>
          <cell r="AA306">
            <v>1766688.2446300001</v>
          </cell>
          <cell r="AB306">
            <v>1604395.4722</v>
          </cell>
          <cell r="AD306">
            <v>1692618.0829999999</v>
          </cell>
          <cell r="AE306">
            <v>5374701.9099999992</v>
          </cell>
        </row>
        <row r="370">
          <cell r="F370">
            <v>2003896.8615999999</v>
          </cell>
          <cell r="G370">
            <v>1074178.9198</v>
          </cell>
          <cell r="I370">
            <v>2229329.1329999999</v>
          </cell>
          <cell r="J370">
            <v>1368997.834</v>
          </cell>
          <cell r="M370">
            <v>1968369.4630999998</v>
          </cell>
          <cell r="N370">
            <v>1031423.4330000001</v>
          </cell>
          <cell r="P370">
            <v>2871225.3939999999</v>
          </cell>
          <cell r="Q370">
            <v>1470677.5419999999</v>
          </cell>
          <cell r="T370">
            <v>2052903.1545000002</v>
          </cell>
          <cell r="U370">
            <v>983913.56949999998</v>
          </cell>
          <cell r="W370">
            <v>2457655.0579999997</v>
          </cell>
          <cell r="X370">
            <v>1360255.2409999999</v>
          </cell>
          <cell r="AA370">
            <v>2153431.7779999999</v>
          </cell>
          <cell r="AB370">
            <v>1047148.5728</v>
          </cell>
          <cell r="AD370">
            <v>2429731.0909999995</v>
          </cell>
          <cell r="AE370">
            <v>1564446.311</v>
          </cell>
        </row>
      </sheetData>
      <sheetData sheetId="4">
        <row r="10">
          <cell r="F10">
            <v>185001.25</v>
          </cell>
          <cell r="G10">
            <v>198804.5</v>
          </cell>
          <cell r="I10">
            <v>462934.5</v>
          </cell>
          <cell r="J10">
            <v>429998.75</v>
          </cell>
          <cell r="M10">
            <v>182512.75</v>
          </cell>
          <cell r="N10">
            <v>203819.5</v>
          </cell>
          <cell r="P10">
            <v>466153.25</v>
          </cell>
          <cell r="Q10">
            <v>476871</v>
          </cell>
          <cell r="T10">
            <v>190935</v>
          </cell>
          <cell r="U10">
            <v>206336.5</v>
          </cell>
          <cell r="W10">
            <v>483232.75</v>
          </cell>
          <cell r="X10">
            <v>462177</v>
          </cell>
          <cell r="AA10">
            <v>192093</v>
          </cell>
          <cell r="AB10">
            <v>208037.25</v>
          </cell>
          <cell r="AD10">
            <v>495324.75</v>
          </cell>
          <cell r="AE10">
            <v>471326.25</v>
          </cell>
        </row>
        <row r="67">
          <cell r="F67">
            <v>22784</v>
          </cell>
          <cell r="G67">
            <v>22403.5</v>
          </cell>
          <cell r="I67">
            <v>36996.25</v>
          </cell>
          <cell r="J67">
            <v>38728.25</v>
          </cell>
          <cell r="M67">
            <v>20994</v>
          </cell>
          <cell r="N67">
            <v>21738</v>
          </cell>
          <cell r="P67">
            <v>36533.5</v>
          </cell>
          <cell r="Q67">
            <v>48542.25</v>
          </cell>
          <cell r="T67">
            <v>21070</v>
          </cell>
          <cell r="U67">
            <v>20446.5</v>
          </cell>
          <cell r="W67">
            <v>38481.75</v>
          </cell>
          <cell r="X67">
            <v>40864.75</v>
          </cell>
          <cell r="AA67">
            <v>19025.75</v>
          </cell>
          <cell r="AB67">
            <v>18382.5</v>
          </cell>
          <cell r="AD67">
            <v>34303.75</v>
          </cell>
          <cell r="AE67">
            <v>37338.25</v>
          </cell>
        </row>
        <row r="177">
          <cell r="F177">
            <v>61623.25</v>
          </cell>
          <cell r="G177">
            <v>61547.5</v>
          </cell>
          <cell r="I177">
            <v>0</v>
          </cell>
          <cell r="J177">
            <v>0</v>
          </cell>
          <cell r="M177">
            <v>61624.5</v>
          </cell>
          <cell r="N177">
            <v>60902</v>
          </cell>
          <cell r="P177">
            <v>0</v>
          </cell>
          <cell r="Q177">
            <v>0</v>
          </cell>
          <cell r="T177">
            <v>66499</v>
          </cell>
          <cell r="U177">
            <v>63832</v>
          </cell>
          <cell r="W177">
            <v>0</v>
          </cell>
          <cell r="X177">
            <v>0</v>
          </cell>
          <cell r="AA177">
            <v>66788.5</v>
          </cell>
          <cell r="AB177">
            <v>63951.5</v>
          </cell>
          <cell r="AD177">
            <v>0</v>
          </cell>
          <cell r="AE177">
            <v>0</v>
          </cell>
        </row>
        <row r="306">
          <cell r="F306">
            <v>50373.5</v>
          </cell>
          <cell r="G306">
            <v>51131</v>
          </cell>
          <cell r="I306">
            <v>16</v>
          </cell>
          <cell r="J306">
            <v>0</v>
          </cell>
          <cell r="M306">
            <v>50186</v>
          </cell>
          <cell r="N306">
            <v>49692.5</v>
          </cell>
          <cell r="P306">
            <v>0</v>
          </cell>
          <cell r="Q306">
            <v>0</v>
          </cell>
          <cell r="T306">
            <v>50821.5</v>
          </cell>
          <cell r="U306">
            <v>50210</v>
          </cell>
          <cell r="W306">
            <v>0</v>
          </cell>
          <cell r="X306">
            <v>0</v>
          </cell>
          <cell r="AA306">
            <v>48611</v>
          </cell>
          <cell r="AB306">
            <v>47265</v>
          </cell>
          <cell r="AD306">
            <v>0</v>
          </cell>
          <cell r="AE306">
            <v>0</v>
          </cell>
        </row>
        <row r="370">
          <cell r="F370">
            <v>70405.25</v>
          </cell>
          <cell r="G370">
            <v>59624.5</v>
          </cell>
          <cell r="I370">
            <v>65496.75</v>
          </cell>
          <cell r="J370">
            <v>79289</v>
          </cell>
          <cell r="M370">
            <v>72185</v>
          </cell>
          <cell r="N370">
            <v>57818.25</v>
          </cell>
          <cell r="P370">
            <v>67427.5</v>
          </cell>
          <cell r="Q370">
            <v>84214.5</v>
          </cell>
          <cell r="T370">
            <v>71639.5</v>
          </cell>
          <cell r="U370">
            <v>60160.5</v>
          </cell>
          <cell r="W370">
            <v>69895.25</v>
          </cell>
          <cell r="X370">
            <v>93000</v>
          </cell>
          <cell r="AA370">
            <v>73613.25</v>
          </cell>
          <cell r="AB370">
            <v>60806</v>
          </cell>
          <cell r="AD370">
            <v>80174.5</v>
          </cell>
          <cell r="AE370">
            <v>100890.25</v>
          </cell>
        </row>
      </sheetData>
      <sheetData sheetId="5">
        <row r="10">
          <cell r="E10">
            <v>183433</v>
          </cell>
          <cell r="F10">
            <v>172229</v>
          </cell>
          <cell r="G10">
            <v>79574</v>
          </cell>
          <cell r="I10">
            <v>224357</v>
          </cell>
          <cell r="J10">
            <v>212632</v>
          </cell>
          <cell r="K10">
            <v>19192</v>
          </cell>
          <cell r="M10">
            <v>130766</v>
          </cell>
          <cell r="N10">
            <v>110573</v>
          </cell>
          <cell r="O10">
            <v>17522</v>
          </cell>
          <cell r="Q10">
            <v>128038</v>
          </cell>
          <cell r="R10">
            <v>137524</v>
          </cell>
          <cell r="S10">
            <v>38766.5</v>
          </cell>
        </row>
        <row r="67">
          <cell r="E67">
            <v>3092815</v>
          </cell>
          <cell r="F67">
            <v>2973529</v>
          </cell>
          <cell r="G67">
            <v>29513</v>
          </cell>
          <cell r="I67">
            <v>4972972</v>
          </cell>
          <cell r="J67">
            <v>4776508</v>
          </cell>
          <cell r="K67">
            <v>6845</v>
          </cell>
          <cell r="M67">
            <v>2472604</v>
          </cell>
          <cell r="N67">
            <v>2325426</v>
          </cell>
          <cell r="O67">
            <v>642</v>
          </cell>
          <cell r="Q67">
            <v>3048958</v>
          </cell>
          <cell r="R67">
            <v>2969825</v>
          </cell>
          <cell r="S67">
            <v>6871</v>
          </cell>
        </row>
        <row r="177">
          <cell r="E177">
            <v>3519465</v>
          </cell>
          <cell r="F177">
            <v>3428793</v>
          </cell>
          <cell r="G177">
            <v>3159</v>
          </cell>
          <cell r="I177">
            <v>5284520</v>
          </cell>
          <cell r="J177">
            <v>5074629</v>
          </cell>
          <cell r="K177">
            <v>10062</v>
          </cell>
          <cell r="M177">
            <v>3496579</v>
          </cell>
          <cell r="N177">
            <v>3446446</v>
          </cell>
          <cell r="O177">
            <v>0</v>
          </cell>
          <cell r="Q177">
            <v>4082566</v>
          </cell>
          <cell r="R177">
            <v>3913610</v>
          </cell>
          <cell r="S177">
            <v>1618</v>
          </cell>
        </row>
        <row r="306">
          <cell r="E306">
            <v>1354986</v>
          </cell>
          <cell r="F306">
            <v>1302381</v>
          </cell>
          <cell r="G306">
            <v>0</v>
          </cell>
          <cell r="I306">
            <v>2176642</v>
          </cell>
          <cell r="J306">
            <v>2153886</v>
          </cell>
          <cell r="K306">
            <v>0</v>
          </cell>
          <cell r="M306">
            <v>1402753</v>
          </cell>
          <cell r="N306">
            <v>1378458</v>
          </cell>
          <cell r="O306">
            <v>0</v>
          </cell>
          <cell r="Q306">
            <v>1651987</v>
          </cell>
          <cell r="R306">
            <v>1731664</v>
          </cell>
          <cell r="S306">
            <v>0</v>
          </cell>
        </row>
        <row r="370">
          <cell r="E370">
            <v>999418</v>
          </cell>
          <cell r="F370">
            <v>1004265</v>
          </cell>
          <cell r="G370">
            <v>0</v>
          </cell>
          <cell r="I370">
            <v>1274159</v>
          </cell>
          <cell r="J370">
            <v>1276899</v>
          </cell>
          <cell r="K370">
            <v>0</v>
          </cell>
          <cell r="M370">
            <v>1265176</v>
          </cell>
          <cell r="N370">
            <v>1275028</v>
          </cell>
          <cell r="O370">
            <v>0</v>
          </cell>
          <cell r="Q370">
            <v>1546490</v>
          </cell>
          <cell r="R370">
            <v>1534641</v>
          </cell>
          <cell r="S370">
            <v>0</v>
          </cell>
        </row>
      </sheetData>
      <sheetData sheetId="6">
        <row r="10">
          <cell r="F10">
            <v>0</v>
          </cell>
          <cell r="G10">
            <v>0</v>
          </cell>
          <cell r="H10">
            <v>0</v>
          </cell>
          <cell r="I10">
            <v>7</v>
          </cell>
          <cell r="K10">
            <v>0</v>
          </cell>
          <cell r="L10">
            <v>9</v>
          </cell>
          <cell r="M10">
            <v>4</v>
          </cell>
          <cell r="N10">
            <v>56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V10">
            <v>0</v>
          </cell>
          <cell r="W10">
            <v>25</v>
          </cell>
          <cell r="X10">
            <v>1</v>
          </cell>
          <cell r="Y10">
            <v>113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G10">
            <v>3</v>
          </cell>
          <cell r="AH10">
            <v>25</v>
          </cell>
          <cell r="AI10">
            <v>53</v>
          </cell>
          <cell r="AJ10">
            <v>28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R10">
            <v>0</v>
          </cell>
          <cell r="AS10">
            <v>39</v>
          </cell>
          <cell r="AT10">
            <v>17</v>
          </cell>
          <cell r="AU10">
            <v>37</v>
          </cell>
        </row>
        <row r="67">
          <cell r="F67">
            <v>23345</v>
          </cell>
          <cell r="G67">
            <v>113799</v>
          </cell>
          <cell r="H67">
            <v>53734</v>
          </cell>
          <cell r="I67">
            <v>100358</v>
          </cell>
          <cell r="K67">
            <v>26233</v>
          </cell>
          <cell r="L67">
            <v>116854</v>
          </cell>
          <cell r="M67">
            <v>35040</v>
          </cell>
          <cell r="N67">
            <v>124330</v>
          </cell>
          <cell r="Q67">
            <v>38419</v>
          </cell>
          <cell r="R67">
            <v>168710</v>
          </cell>
          <cell r="S67">
            <v>63772</v>
          </cell>
          <cell r="T67">
            <v>106211</v>
          </cell>
          <cell r="V67">
            <v>44691</v>
          </cell>
          <cell r="W67">
            <v>178303</v>
          </cell>
          <cell r="X67">
            <v>37129</v>
          </cell>
          <cell r="Y67">
            <v>130277</v>
          </cell>
          <cell r="AB67">
            <v>22486</v>
          </cell>
          <cell r="AC67">
            <v>113900</v>
          </cell>
          <cell r="AD67">
            <v>51620</v>
          </cell>
          <cell r="AE67">
            <v>92709</v>
          </cell>
          <cell r="AG67">
            <v>22791</v>
          </cell>
          <cell r="AH67">
            <v>117709</v>
          </cell>
          <cell r="AI67">
            <v>35542</v>
          </cell>
          <cell r="AJ67">
            <v>116367</v>
          </cell>
          <cell r="AM67">
            <v>30827</v>
          </cell>
          <cell r="AN67">
            <v>130563</v>
          </cell>
          <cell r="AO67">
            <v>52350</v>
          </cell>
          <cell r="AP67">
            <v>96200</v>
          </cell>
          <cell r="AR67">
            <v>34345</v>
          </cell>
          <cell r="AS67">
            <v>135721</v>
          </cell>
          <cell r="AT67">
            <v>34029</v>
          </cell>
          <cell r="AU67">
            <v>118555</v>
          </cell>
        </row>
        <row r="177">
          <cell r="F177">
            <v>49399</v>
          </cell>
          <cell r="G177">
            <v>122224</v>
          </cell>
          <cell r="H177">
            <v>43457</v>
          </cell>
          <cell r="I177">
            <v>121160</v>
          </cell>
          <cell r="K177">
            <v>49373</v>
          </cell>
          <cell r="L177">
            <v>118656</v>
          </cell>
          <cell r="M177">
            <v>40747</v>
          </cell>
          <cell r="N177">
            <v>119891</v>
          </cell>
          <cell r="Q177">
            <v>70336</v>
          </cell>
          <cell r="R177">
            <v>179410</v>
          </cell>
          <cell r="S177">
            <v>47881</v>
          </cell>
          <cell r="T177">
            <v>127610</v>
          </cell>
          <cell r="V177">
            <v>71345</v>
          </cell>
          <cell r="W177">
            <v>180140</v>
          </cell>
          <cell r="X177">
            <v>43990</v>
          </cell>
          <cell r="Y177">
            <v>129370</v>
          </cell>
          <cell r="AB177">
            <v>58369</v>
          </cell>
          <cell r="AC177">
            <v>122366</v>
          </cell>
          <cell r="AD177">
            <v>46502</v>
          </cell>
          <cell r="AE177">
            <v>128608</v>
          </cell>
          <cell r="AG177">
            <v>61011</v>
          </cell>
          <cell r="AH177">
            <v>117543</v>
          </cell>
          <cell r="AI177">
            <v>43399</v>
          </cell>
          <cell r="AJ177">
            <v>128106</v>
          </cell>
          <cell r="AM177">
            <v>85236</v>
          </cell>
          <cell r="AN177">
            <v>145064</v>
          </cell>
          <cell r="AO177">
            <v>45247</v>
          </cell>
          <cell r="AP177">
            <v>125905</v>
          </cell>
          <cell r="AR177">
            <v>83257</v>
          </cell>
          <cell r="AS177">
            <v>134355</v>
          </cell>
          <cell r="AT177">
            <v>46873</v>
          </cell>
          <cell r="AU177">
            <v>127284</v>
          </cell>
        </row>
        <row r="306">
          <cell r="F306">
            <v>76618</v>
          </cell>
          <cell r="G306">
            <v>75331</v>
          </cell>
          <cell r="H306">
            <v>24260</v>
          </cell>
          <cell r="I306">
            <v>29372</v>
          </cell>
          <cell r="K306">
            <v>76644</v>
          </cell>
          <cell r="L306">
            <v>71684</v>
          </cell>
          <cell r="M306">
            <v>23826</v>
          </cell>
          <cell r="N306">
            <v>28558</v>
          </cell>
          <cell r="Q306">
            <v>97859</v>
          </cell>
          <cell r="R306">
            <v>104979</v>
          </cell>
          <cell r="S306">
            <v>25052</v>
          </cell>
          <cell r="T306">
            <v>29223</v>
          </cell>
          <cell r="V306">
            <v>98209</v>
          </cell>
          <cell r="W306">
            <v>101300</v>
          </cell>
          <cell r="X306">
            <v>24793</v>
          </cell>
          <cell r="Y306">
            <v>28196</v>
          </cell>
          <cell r="AB306">
            <v>83781</v>
          </cell>
          <cell r="AC306">
            <v>77700</v>
          </cell>
          <cell r="AD306">
            <v>22340</v>
          </cell>
          <cell r="AE306">
            <v>31584</v>
          </cell>
          <cell r="AG306">
            <v>83597</v>
          </cell>
          <cell r="AH306">
            <v>73700</v>
          </cell>
          <cell r="AI306">
            <v>22038</v>
          </cell>
          <cell r="AJ306">
            <v>30652</v>
          </cell>
          <cell r="AM306">
            <v>96302</v>
          </cell>
          <cell r="AN306">
            <v>95072</v>
          </cell>
          <cell r="AO306">
            <v>26066</v>
          </cell>
          <cell r="AP306">
            <v>31708</v>
          </cell>
          <cell r="AR306">
            <v>95955</v>
          </cell>
          <cell r="AS306">
            <v>91392</v>
          </cell>
          <cell r="AT306">
            <v>25255</v>
          </cell>
          <cell r="AU306">
            <v>30320</v>
          </cell>
        </row>
        <row r="370">
          <cell r="F370">
            <v>15561</v>
          </cell>
          <cell r="G370">
            <v>7092</v>
          </cell>
          <cell r="H370">
            <v>4599</v>
          </cell>
          <cell r="I370">
            <v>8492</v>
          </cell>
          <cell r="K370">
            <v>16139</v>
          </cell>
          <cell r="L370">
            <v>6375</v>
          </cell>
          <cell r="M370">
            <v>4482</v>
          </cell>
          <cell r="N370">
            <v>8135</v>
          </cell>
          <cell r="Q370">
            <v>19249</v>
          </cell>
          <cell r="R370">
            <v>11516</v>
          </cell>
          <cell r="S370">
            <v>5017</v>
          </cell>
          <cell r="T370">
            <v>7941</v>
          </cell>
          <cell r="V370">
            <v>18841</v>
          </cell>
          <cell r="W370">
            <v>10550</v>
          </cell>
          <cell r="X370">
            <v>5100</v>
          </cell>
          <cell r="Y370">
            <v>7289</v>
          </cell>
          <cell r="AB370">
            <v>21545</v>
          </cell>
          <cell r="AC370">
            <v>11932</v>
          </cell>
          <cell r="AD370">
            <v>6606</v>
          </cell>
          <cell r="AE370">
            <v>8696</v>
          </cell>
          <cell r="AG370">
            <v>20586</v>
          </cell>
          <cell r="AH370">
            <v>11059</v>
          </cell>
          <cell r="AI370">
            <v>6701</v>
          </cell>
          <cell r="AJ370">
            <v>7907</v>
          </cell>
          <cell r="AM370">
            <v>35257</v>
          </cell>
          <cell r="AN370">
            <v>23579</v>
          </cell>
          <cell r="AO370">
            <v>7931</v>
          </cell>
          <cell r="AP370">
            <v>9948</v>
          </cell>
          <cell r="AR370">
            <v>36619</v>
          </cell>
          <cell r="AS370">
            <v>22238</v>
          </cell>
          <cell r="AT370">
            <v>7953</v>
          </cell>
          <cell r="AU370">
            <v>9209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01C93-04CF-42F2-819E-4567B88824BD}">
  <sheetPr>
    <tabColor rgb="FF7030A0"/>
  </sheetPr>
  <dimension ref="A1:BB60"/>
  <sheetViews>
    <sheetView tabSelected="1" view="pageBreakPreview" zoomScale="70" zoomScaleNormal="115" zoomScaleSheetLayoutView="70" workbookViewId="0">
      <pane xSplit="4" ySplit="7" topLeftCell="E8" activePane="bottomRight" state="frozen"/>
      <selection pane="topRight" activeCell="D8" sqref="D8"/>
      <selection pane="bottomLeft" activeCell="D8" sqref="D8"/>
      <selection pane="bottomRight" activeCell="M14" sqref="M14"/>
    </sheetView>
  </sheetViews>
  <sheetFormatPr defaultColWidth="10" defaultRowHeight="15" customHeight="1" x14ac:dyDescent="0.25"/>
  <cols>
    <col min="1" max="1" width="4" style="2" customWidth="1"/>
    <col min="2" max="3" width="2.6640625" style="2" customWidth="1"/>
    <col min="4" max="4" width="25.6640625" style="3" customWidth="1"/>
    <col min="5" max="28" width="14" style="3" customWidth="1"/>
    <col min="29" max="29" width="17.33203125" style="3" bestFit="1" customWidth="1"/>
    <col min="30" max="30" width="14.5546875" style="3" customWidth="1"/>
    <col min="31" max="34" width="14" style="3" customWidth="1"/>
    <col min="35" max="35" width="10" style="3"/>
    <col min="36" max="36" width="14.109375" style="3" bestFit="1" customWidth="1"/>
    <col min="37" max="54" width="10" style="3"/>
    <col min="55" max="16384" width="10" style="2"/>
  </cols>
  <sheetData>
    <row r="1" spans="1:34" ht="15" customHeight="1" x14ac:dyDescent="0.3">
      <c r="A1" s="1" t="s">
        <v>0</v>
      </c>
    </row>
    <row r="2" spans="1:34" ht="15" customHeight="1" x14ac:dyDescent="0.3">
      <c r="A2" s="1" t="s">
        <v>1</v>
      </c>
    </row>
    <row r="3" spans="1:34" ht="15" customHeight="1" x14ac:dyDescent="0.3">
      <c r="A3" s="4" t="s">
        <v>2</v>
      </c>
    </row>
    <row r="4" spans="1:34" ht="15" customHeight="1" x14ac:dyDescent="0.3">
      <c r="A4" s="4"/>
    </row>
    <row r="5" spans="1:34" ht="15" customHeight="1" x14ac:dyDescent="0.25">
      <c r="A5" s="5" t="s">
        <v>3</v>
      </c>
      <c r="B5" s="6"/>
      <c r="C5" s="6"/>
      <c r="D5" s="7"/>
      <c r="E5" s="8" t="s">
        <v>4</v>
      </c>
      <c r="F5" s="9" t="s">
        <v>5</v>
      </c>
      <c r="G5" s="9"/>
      <c r="H5" s="9"/>
      <c r="I5" s="9"/>
      <c r="J5" s="9"/>
      <c r="K5" s="10" t="s">
        <v>4</v>
      </c>
      <c r="L5" s="11" t="s">
        <v>6</v>
      </c>
      <c r="M5" s="11"/>
      <c r="N5" s="11"/>
      <c r="O5" s="11"/>
      <c r="P5" s="11"/>
      <c r="Q5" s="12" t="s">
        <v>4</v>
      </c>
      <c r="R5" s="12" t="s">
        <v>7</v>
      </c>
      <c r="S5" s="12"/>
      <c r="T5" s="12"/>
      <c r="U5" s="12"/>
      <c r="V5" s="12"/>
      <c r="W5" s="13" t="s">
        <v>4</v>
      </c>
      <c r="X5" s="13" t="s">
        <v>8</v>
      </c>
      <c r="Y5" s="13"/>
      <c r="Z5" s="13"/>
      <c r="AA5" s="13"/>
      <c r="AB5" s="13"/>
      <c r="AC5" s="14" t="s">
        <v>4</v>
      </c>
      <c r="AD5" s="14" t="s">
        <v>9</v>
      </c>
      <c r="AE5" s="14"/>
      <c r="AF5" s="14"/>
      <c r="AG5" s="14"/>
      <c r="AH5" s="14"/>
    </row>
    <row r="6" spans="1:34" ht="15" customHeight="1" x14ac:dyDescent="0.25">
      <c r="A6" s="15"/>
      <c r="B6" s="16"/>
      <c r="C6" s="16"/>
      <c r="D6" s="17"/>
      <c r="E6" s="8"/>
      <c r="F6" s="8" t="s">
        <v>10</v>
      </c>
      <c r="G6" s="8" t="s">
        <v>11</v>
      </c>
      <c r="H6" s="8" t="s">
        <v>12</v>
      </c>
      <c r="I6" s="8" t="s">
        <v>13</v>
      </c>
      <c r="J6" s="8" t="s">
        <v>14</v>
      </c>
      <c r="K6" s="10"/>
      <c r="L6" s="11" t="s">
        <v>10</v>
      </c>
      <c r="M6" s="11" t="s">
        <v>11</v>
      </c>
      <c r="N6" s="11" t="s">
        <v>12</v>
      </c>
      <c r="O6" s="11" t="s">
        <v>13</v>
      </c>
      <c r="P6" s="11" t="s">
        <v>14</v>
      </c>
      <c r="Q6" s="12"/>
      <c r="R6" s="12" t="s">
        <v>10</v>
      </c>
      <c r="S6" s="12" t="s">
        <v>11</v>
      </c>
      <c r="T6" s="12" t="s">
        <v>12</v>
      </c>
      <c r="U6" s="12" t="s">
        <v>13</v>
      </c>
      <c r="V6" s="12" t="s">
        <v>14</v>
      </c>
      <c r="W6" s="13"/>
      <c r="X6" s="13" t="s">
        <v>10</v>
      </c>
      <c r="Y6" s="13" t="s">
        <v>11</v>
      </c>
      <c r="Z6" s="13" t="s">
        <v>12</v>
      </c>
      <c r="AA6" s="13" t="s">
        <v>13</v>
      </c>
      <c r="AB6" s="13" t="s">
        <v>14</v>
      </c>
      <c r="AC6" s="14"/>
      <c r="AD6" s="14" t="s">
        <v>10</v>
      </c>
      <c r="AE6" s="14" t="s">
        <v>11</v>
      </c>
      <c r="AF6" s="14" t="s">
        <v>12</v>
      </c>
      <c r="AG6" s="14" t="s">
        <v>13</v>
      </c>
      <c r="AH6" s="14" t="s">
        <v>14</v>
      </c>
    </row>
    <row r="7" spans="1:34" ht="15" customHeight="1" x14ac:dyDescent="0.25">
      <c r="A7" s="18"/>
      <c r="B7" s="19"/>
      <c r="C7" s="19"/>
      <c r="D7" s="20"/>
      <c r="E7" s="8"/>
      <c r="F7" s="8"/>
      <c r="G7" s="8"/>
      <c r="H7" s="8"/>
      <c r="I7" s="8"/>
      <c r="J7" s="8"/>
      <c r="K7" s="10"/>
      <c r="L7" s="11"/>
      <c r="M7" s="11"/>
      <c r="N7" s="11"/>
      <c r="O7" s="11"/>
      <c r="P7" s="11"/>
      <c r="Q7" s="12"/>
      <c r="R7" s="12"/>
      <c r="S7" s="12"/>
      <c r="T7" s="12"/>
      <c r="U7" s="12"/>
      <c r="V7" s="12"/>
      <c r="W7" s="13"/>
      <c r="X7" s="13"/>
      <c r="Y7" s="13"/>
      <c r="Z7" s="13"/>
      <c r="AA7" s="13"/>
      <c r="AB7" s="13"/>
      <c r="AC7" s="14"/>
      <c r="AD7" s="14"/>
      <c r="AE7" s="14"/>
      <c r="AF7" s="14"/>
      <c r="AG7" s="14"/>
      <c r="AH7" s="14"/>
    </row>
    <row r="8" spans="1:34" s="3" customFormat="1" ht="15" customHeight="1" x14ac:dyDescent="0.25">
      <c r="A8" s="21"/>
      <c r="B8" s="22"/>
      <c r="C8" s="22"/>
      <c r="D8" s="22"/>
      <c r="E8" s="23"/>
      <c r="F8" s="23"/>
      <c r="G8" s="23"/>
      <c r="H8" s="24"/>
      <c r="I8" s="23"/>
      <c r="J8" s="23"/>
      <c r="K8" s="23"/>
      <c r="L8" s="23"/>
      <c r="M8" s="23"/>
      <c r="N8" s="24"/>
      <c r="O8" s="23"/>
      <c r="P8" s="23"/>
      <c r="Q8" s="23"/>
      <c r="R8" s="23"/>
      <c r="S8" s="23"/>
      <c r="T8" s="24"/>
      <c r="U8" s="23"/>
      <c r="V8" s="23"/>
      <c r="W8" s="23"/>
      <c r="X8" s="23"/>
      <c r="Y8" s="23"/>
      <c r="Z8" s="24"/>
      <c r="AA8" s="23"/>
      <c r="AB8" s="23"/>
      <c r="AC8" s="23"/>
      <c r="AD8" s="23"/>
      <c r="AE8" s="23"/>
      <c r="AF8" s="24"/>
      <c r="AG8" s="23"/>
      <c r="AH8" s="23"/>
    </row>
    <row r="9" spans="1:34" s="3" customFormat="1" ht="15" customHeight="1" x14ac:dyDescent="0.3">
      <c r="A9" s="25" t="s">
        <v>15</v>
      </c>
      <c r="E9" s="26">
        <f t="shared" ref="E9:AH9" si="0">+E10+E11</f>
        <v>117381</v>
      </c>
      <c r="F9" s="26">
        <f t="shared" si="0"/>
        <v>5152</v>
      </c>
      <c r="G9" s="26">
        <f t="shared" si="0"/>
        <v>33882</v>
      </c>
      <c r="H9" s="26">
        <f t="shared" si="0"/>
        <v>47269</v>
      </c>
      <c r="I9" s="26">
        <f t="shared" si="0"/>
        <v>16658</v>
      </c>
      <c r="J9" s="26">
        <f t="shared" si="0"/>
        <v>14420</v>
      </c>
      <c r="K9" s="26">
        <f t="shared" si="0"/>
        <v>130468</v>
      </c>
      <c r="L9" s="26">
        <f t="shared" si="0"/>
        <v>5379</v>
      </c>
      <c r="M9" s="26">
        <f t="shared" si="0"/>
        <v>37406</v>
      </c>
      <c r="N9" s="26">
        <f t="shared" si="0"/>
        <v>52630</v>
      </c>
      <c r="O9" s="26">
        <f t="shared" si="0"/>
        <v>19221</v>
      </c>
      <c r="P9" s="26">
        <f t="shared" si="0"/>
        <v>15832</v>
      </c>
      <c r="Q9" s="26">
        <f t="shared" si="0"/>
        <v>119988</v>
      </c>
      <c r="R9" s="26">
        <f t="shared" si="0"/>
        <v>4849</v>
      </c>
      <c r="S9" s="26">
        <f t="shared" si="0"/>
        <v>30719</v>
      </c>
      <c r="T9" s="26">
        <f t="shared" si="0"/>
        <v>48456</v>
      </c>
      <c r="U9" s="26">
        <f t="shared" si="0"/>
        <v>17503</v>
      </c>
      <c r="V9" s="26">
        <f t="shared" si="0"/>
        <v>18461</v>
      </c>
      <c r="W9" s="26">
        <f t="shared" si="0"/>
        <v>135261</v>
      </c>
      <c r="X9" s="26">
        <f t="shared" si="0"/>
        <v>5042</v>
      </c>
      <c r="Y9" s="26">
        <f t="shared" si="0"/>
        <v>36334</v>
      </c>
      <c r="Z9" s="26">
        <f t="shared" si="0"/>
        <v>54237</v>
      </c>
      <c r="AA9" s="26">
        <f t="shared" si="0"/>
        <v>18567</v>
      </c>
      <c r="AB9" s="26">
        <f t="shared" si="0"/>
        <v>21081</v>
      </c>
      <c r="AC9" s="26">
        <f t="shared" si="0"/>
        <v>503098</v>
      </c>
      <c r="AD9" s="26">
        <f t="shared" si="0"/>
        <v>20422</v>
      </c>
      <c r="AE9" s="26">
        <f t="shared" si="0"/>
        <v>138341</v>
      </c>
      <c r="AF9" s="26">
        <f t="shared" si="0"/>
        <v>202592</v>
      </c>
      <c r="AG9" s="26">
        <f t="shared" si="0"/>
        <v>71949</v>
      </c>
      <c r="AH9" s="26">
        <f t="shared" si="0"/>
        <v>69794</v>
      </c>
    </row>
    <row r="10" spans="1:34" s="3" customFormat="1" ht="15" customHeight="1" x14ac:dyDescent="0.25">
      <c r="A10" s="27"/>
      <c r="B10" s="3" t="s">
        <v>16</v>
      </c>
      <c r="E10" s="28">
        <f>SUM(F10:J10)</f>
        <v>114785</v>
      </c>
      <c r="F10" s="28">
        <f>'[1]sum-ship'!E10</f>
        <v>4152</v>
      </c>
      <c r="G10" s="28">
        <f>'[1]sum-ship'!E67</f>
        <v>33290</v>
      </c>
      <c r="H10" s="28">
        <f>'[1]sum-ship'!E177</f>
        <v>47019</v>
      </c>
      <c r="I10" s="28">
        <f>'[1]sum-ship'!E306</f>
        <v>16498</v>
      </c>
      <c r="J10" s="28">
        <f>'[1]sum-ship'!E370</f>
        <v>13826</v>
      </c>
      <c r="K10" s="28">
        <f>SUM(L10:P10)</f>
        <v>127501</v>
      </c>
      <c r="L10" s="28">
        <f>'[1]sum-ship'!H10</f>
        <v>4279</v>
      </c>
      <c r="M10" s="28">
        <f>'[1]sum-ship'!H67</f>
        <v>36767</v>
      </c>
      <c r="N10" s="28">
        <f>'[1]sum-ship'!H177</f>
        <v>52352</v>
      </c>
      <c r="O10" s="28">
        <f>'[1]sum-ship'!H306</f>
        <v>18884</v>
      </c>
      <c r="P10" s="28">
        <f>'[1]sum-ship'!H370</f>
        <v>15219</v>
      </c>
      <c r="Q10" s="28">
        <f>SUM(R10:V10)</f>
        <v>117061</v>
      </c>
      <c r="R10" s="28">
        <f>'[1]sum-ship'!K10</f>
        <v>3775</v>
      </c>
      <c r="S10" s="28">
        <f>'[1]sum-ship'!K67</f>
        <v>30108</v>
      </c>
      <c r="T10" s="28">
        <f>'[1]sum-ship'!K177</f>
        <v>48194</v>
      </c>
      <c r="U10" s="28">
        <f>'[1]sum-ship'!K306</f>
        <v>17107</v>
      </c>
      <c r="V10" s="28">
        <f>'[1]sum-ship'!K370</f>
        <v>17877</v>
      </c>
      <c r="W10" s="28">
        <f>SUM(X10:AB10)</f>
        <v>132489</v>
      </c>
      <c r="X10" s="28">
        <f>'[1]sum-ship'!N10</f>
        <v>3952</v>
      </c>
      <c r="Y10" s="28">
        <f>'[1]sum-ship'!N67</f>
        <v>35731</v>
      </c>
      <c r="Z10" s="28">
        <f>'[1]sum-ship'!N177</f>
        <v>54005</v>
      </c>
      <c r="AA10" s="28">
        <f>'[1]sum-ship'!N306</f>
        <v>18325</v>
      </c>
      <c r="AB10" s="28">
        <f>'[1]sum-ship'!N370</f>
        <v>20476</v>
      </c>
      <c r="AC10" s="28">
        <f>SUM(AD10:AH10)</f>
        <v>491836</v>
      </c>
      <c r="AD10" s="28">
        <f t="shared" ref="AD10:AH11" si="1">F10+L10+R10+X10</f>
        <v>16158</v>
      </c>
      <c r="AE10" s="28">
        <f t="shared" si="1"/>
        <v>135896</v>
      </c>
      <c r="AF10" s="28">
        <f t="shared" si="1"/>
        <v>201570</v>
      </c>
      <c r="AG10" s="28">
        <f t="shared" si="1"/>
        <v>70814</v>
      </c>
      <c r="AH10" s="28">
        <f t="shared" si="1"/>
        <v>67398</v>
      </c>
    </row>
    <row r="11" spans="1:34" s="3" customFormat="1" ht="15" customHeight="1" x14ac:dyDescent="0.25">
      <c r="A11" s="27"/>
      <c r="B11" s="3" t="s">
        <v>17</v>
      </c>
      <c r="E11" s="28">
        <f>SUM(F11:J11)</f>
        <v>2596</v>
      </c>
      <c r="F11" s="28">
        <f>'[1]sum-ship'!F10</f>
        <v>1000</v>
      </c>
      <c r="G11" s="28">
        <f>'[1]sum-ship'!F67</f>
        <v>592</v>
      </c>
      <c r="H11" s="28">
        <f>'[1]sum-ship'!F177</f>
        <v>250</v>
      </c>
      <c r="I11" s="28">
        <f>'[1]sum-ship'!F306</f>
        <v>160</v>
      </c>
      <c r="J11" s="28">
        <f>'[1]sum-ship'!F370</f>
        <v>594</v>
      </c>
      <c r="K11" s="28">
        <f>SUM(L11:P11)</f>
        <v>2967</v>
      </c>
      <c r="L11" s="28">
        <f>'[1]sum-ship'!I10</f>
        <v>1100</v>
      </c>
      <c r="M11" s="28">
        <f>'[1]sum-ship'!I67</f>
        <v>639</v>
      </c>
      <c r="N11" s="28">
        <f>'[1]sum-ship'!I177</f>
        <v>278</v>
      </c>
      <c r="O11" s="28">
        <f>'[1]sum-ship'!I306</f>
        <v>337</v>
      </c>
      <c r="P11" s="28">
        <f>'[1]sum-ship'!I370</f>
        <v>613</v>
      </c>
      <c r="Q11" s="28">
        <f>SUM(R11:V11)</f>
        <v>2927</v>
      </c>
      <c r="R11" s="28">
        <f>'[1]sum-ship'!L10</f>
        <v>1074</v>
      </c>
      <c r="S11" s="28">
        <f>'[1]sum-ship'!L67</f>
        <v>611</v>
      </c>
      <c r="T11" s="28">
        <f>'[1]sum-ship'!L177</f>
        <v>262</v>
      </c>
      <c r="U11" s="28">
        <f>'[1]sum-ship'!L306</f>
        <v>396</v>
      </c>
      <c r="V11" s="28">
        <f>'[1]sum-ship'!L370</f>
        <v>584</v>
      </c>
      <c r="W11" s="28">
        <f>SUM(X11:AB11)</f>
        <v>2772</v>
      </c>
      <c r="X11" s="28">
        <f>'[1]sum-ship'!O10</f>
        <v>1090</v>
      </c>
      <c r="Y11" s="28">
        <f>'[1]sum-ship'!O67</f>
        <v>603</v>
      </c>
      <c r="Z11" s="28">
        <f>'[1]sum-ship'!O177</f>
        <v>232</v>
      </c>
      <c r="AA11" s="28">
        <f>'[1]sum-ship'!O306</f>
        <v>242</v>
      </c>
      <c r="AB11" s="28">
        <f>'[1]sum-ship'!O370</f>
        <v>605</v>
      </c>
      <c r="AC11" s="28">
        <f>SUM(AD11:AH11)</f>
        <v>11262</v>
      </c>
      <c r="AD11" s="28">
        <f t="shared" si="1"/>
        <v>4264</v>
      </c>
      <c r="AE11" s="28">
        <f t="shared" si="1"/>
        <v>2445</v>
      </c>
      <c r="AF11" s="28">
        <f t="shared" si="1"/>
        <v>1022</v>
      </c>
      <c r="AG11" s="28">
        <f t="shared" si="1"/>
        <v>1135</v>
      </c>
      <c r="AH11" s="28">
        <f t="shared" si="1"/>
        <v>2396</v>
      </c>
    </row>
    <row r="12" spans="1:34" s="3" customFormat="1" ht="15" customHeight="1" x14ac:dyDescent="0.25">
      <c r="A12" s="27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</row>
    <row r="13" spans="1:34" s="3" customFormat="1" ht="15" customHeight="1" x14ac:dyDescent="0.3">
      <c r="A13" s="25" t="s">
        <v>18</v>
      </c>
      <c r="E13" s="26">
        <f t="shared" ref="E13:AH13" si="2">+E15+E20</f>
        <v>59933495.828224421</v>
      </c>
      <c r="F13" s="26">
        <f t="shared" si="2"/>
        <v>26212191.228602756</v>
      </c>
      <c r="G13" s="26">
        <f t="shared" si="2"/>
        <v>11667088.977425002</v>
      </c>
      <c r="H13" s="26">
        <f t="shared" si="2"/>
        <v>9854128.5769777782</v>
      </c>
      <c r="I13" s="26">
        <f t="shared" si="2"/>
        <v>5523684.2968188878</v>
      </c>
      <c r="J13" s="26">
        <f t="shared" si="2"/>
        <v>6676402.7483999999</v>
      </c>
      <c r="K13" s="26">
        <f t="shared" si="2"/>
        <v>70335676.701063171</v>
      </c>
      <c r="L13" s="26">
        <f t="shared" si="2"/>
        <v>26436004.201024797</v>
      </c>
      <c r="M13" s="26">
        <f t="shared" si="2"/>
        <v>11023859.406199999</v>
      </c>
      <c r="N13" s="26">
        <f t="shared" si="2"/>
        <v>10753633.245359998</v>
      </c>
      <c r="O13" s="26">
        <f t="shared" si="2"/>
        <v>14780484.01637838</v>
      </c>
      <c r="P13" s="26">
        <f t="shared" si="2"/>
        <v>7341695.8321000002</v>
      </c>
      <c r="Q13" s="26">
        <f t="shared" si="2"/>
        <v>70998664.942454159</v>
      </c>
      <c r="R13" s="26">
        <f t="shared" si="2"/>
        <v>25393345.234263003</v>
      </c>
      <c r="S13" s="26">
        <f t="shared" si="2"/>
        <v>9795223.8156701606</v>
      </c>
      <c r="T13" s="26">
        <f t="shared" si="2"/>
        <v>10365241.461700998</v>
      </c>
      <c r="U13" s="26">
        <f t="shared" si="2"/>
        <v>18590127.407820001</v>
      </c>
      <c r="V13" s="26">
        <f t="shared" si="2"/>
        <v>6854727.023</v>
      </c>
      <c r="W13" s="26">
        <f t="shared" si="2"/>
        <v>64607598.693464942</v>
      </c>
      <c r="X13" s="26">
        <f t="shared" si="2"/>
        <v>26633028.796606939</v>
      </c>
      <c r="Y13" s="26">
        <f t="shared" si="2"/>
        <v>10655267.776999999</v>
      </c>
      <c r="Z13" s="26">
        <f t="shared" si="2"/>
        <v>9686140.6572279986</v>
      </c>
      <c r="AA13" s="26">
        <f t="shared" si="2"/>
        <v>10438403.709829999</v>
      </c>
      <c r="AB13" s="26">
        <f t="shared" si="2"/>
        <v>7194757.7527999999</v>
      </c>
      <c r="AC13" s="26">
        <f t="shared" si="2"/>
        <v>265875436.1652067</v>
      </c>
      <c r="AD13" s="26">
        <f t="shared" si="2"/>
        <v>104674569.4604975</v>
      </c>
      <c r="AE13" s="26">
        <f t="shared" si="2"/>
        <v>43141439.976295158</v>
      </c>
      <c r="AF13" s="26">
        <f t="shared" si="2"/>
        <v>40659143.941266775</v>
      </c>
      <c r="AG13" s="26">
        <f t="shared" si="2"/>
        <v>49332699.430847265</v>
      </c>
      <c r="AH13" s="26">
        <f t="shared" si="2"/>
        <v>28067583.356299996</v>
      </c>
    </row>
    <row r="14" spans="1:34" s="3" customFormat="1" ht="15" customHeight="1" x14ac:dyDescent="0.25">
      <c r="A14" s="27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</row>
    <row r="15" spans="1:34" s="3" customFormat="1" ht="15" customHeight="1" x14ac:dyDescent="0.25">
      <c r="A15" s="27"/>
      <c r="B15" s="3" t="s">
        <v>16</v>
      </c>
      <c r="E15" s="28">
        <f t="shared" ref="E15:AH15" si="3">+E17+E18</f>
        <v>26373711.49499942</v>
      </c>
      <c r="F15" s="28">
        <f t="shared" si="3"/>
        <v>9971287.4812027551</v>
      </c>
      <c r="G15" s="28">
        <f t="shared" si="3"/>
        <v>4384966.8266000003</v>
      </c>
      <c r="H15" s="28">
        <f t="shared" si="3"/>
        <v>5637641.9539777776</v>
      </c>
      <c r="I15" s="28">
        <f t="shared" si="3"/>
        <v>3301739.4518188885</v>
      </c>
      <c r="J15" s="28">
        <f t="shared" si="3"/>
        <v>3078075.7813999997</v>
      </c>
      <c r="K15" s="28">
        <f t="shared" si="3"/>
        <v>25841661.316639811</v>
      </c>
      <c r="L15" s="28">
        <f t="shared" si="3"/>
        <v>9822817.0621614307</v>
      </c>
      <c r="M15" s="28">
        <f t="shared" si="3"/>
        <v>3972321.9653999996</v>
      </c>
      <c r="N15" s="28">
        <f t="shared" si="3"/>
        <v>5558544.5225999989</v>
      </c>
      <c r="O15" s="28">
        <f t="shared" si="3"/>
        <v>3488184.8703783797</v>
      </c>
      <c r="P15" s="28">
        <f t="shared" si="3"/>
        <v>2999792.8961</v>
      </c>
      <c r="Q15" s="28">
        <f t="shared" si="3"/>
        <v>25290747.964854158</v>
      </c>
      <c r="R15" s="28">
        <f t="shared" si="3"/>
        <v>9944913.2576630004</v>
      </c>
      <c r="S15" s="28">
        <f t="shared" si="3"/>
        <v>3380431.19267016</v>
      </c>
      <c r="T15" s="28">
        <f t="shared" si="3"/>
        <v>5488660.6107009994</v>
      </c>
      <c r="U15" s="28">
        <f t="shared" si="3"/>
        <v>3439926.1798200002</v>
      </c>
      <c r="V15" s="28">
        <f t="shared" si="3"/>
        <v>3036816.7240000004</v>
      </c>
      <c r="W15" s="28">
        <f t="shared" si="3"/>
        <v>26380460.145358004</v>
      </c>
      <c r="X15" s="28">
        <f t="shared" si="3"/>
        <v>10368359.3105</v>
      </c>
      <c r="Y15" s="28">
        <f t="shared" si="3"/>
        <v>3977226.051</v>
      </c>
      <c r="Z15" s="28">
        <f t="shared" si="3"/>
        <v>5463210.716227999</v>
      </c>
      <c r="AA15" s="28">
        <f t="shared" si="3"/>
        <v>3371083.7168300003</v>
      </c>
      <c r="AB15" s="28">
        <f t="shared" si="3"/>
        <v>3200580.3508000001</v>
      </c>
      <c r="AC15" s="28">
        <f t="shared" si="3"/>
        <v>103886580.9218514</v>
      </c>
      <c r="AD15" s="28">
        <f t="shared" si="3"/>
        <v>40107377.11152719</v>
      </c>
      <c r="AE15" s="28">
        <f t="shared" si="3"/>
        <v>15714946.035670159</v>
      </c>
      <c r="AF15" s="28">
        <f t="shared" si="3"/>
        <v>22148057.803506777</v>
      </c>
      <c r="AG15" s="28">
        <f t="shared" si="3"/>
        <v>13600934.218847267</v>
      </c>
      <c r="AH15" s="28">
        <f t="shared" si="3"/>
        <v>12315265.7523</v>
      </c>
    </row>
    <row r="16" spans="1:34" s="3" customFormat="1" ht="15" customHeight="1" x14ac:dyDescent="0.25">
      <c r="A16" s="27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</row>
    <row r="17" spans="1:34" s="3" customFormat="1" ht="15" customHeight="1" x14ac:dyDescent="0.25">
      <c r="A17" s="27"/>
      <c r="C17" s="3" t="s">
        <v>19</v>
      </c>
      <c r="E17" s="28">
        <f>SUM(F17:J17)</f>
        <v>14583632.769552151</v>
      </c>
      <c r="F17" s="28">
        <f>'[1]sum-cargo'!F10</f>
        <v>4599379.8951421501</v>
      </c>
      <c r="G17" s="28">
        <f>'[1]sum-cargo'!F67</f>
        <v>2716965.2983000004</v>
      </c>
      <c r="H17" s="28">
        <f>'[1]sum-cargo'!F177</f>
        <v>3480703.1809999999</v>
      </c>
      <c r="I17" s="28">
        <f>'[1]sum-cargo'!F306</f>
        <v>1782687.53351</v>
      </c>
      <c r="J17" s="28">
        <f>'[1]sum-cargo'!F370</f>
        <v>2003896.8615999999</v>
      </c>
      <c r="K17" s="28">
        <f>SUM(L17:P17)</f>
        <v>14332956.169273544</v>
      </c>
      <c r="L17" s="28">
        <f>'[1]sum-cargo'!M10</f>
        <v>4587330.3789735455</v>
      </c>
      <c r="M17" s="28">
        <f>'[1]sum-cargo'!M67</f>
        <v>2438627.1900999998</v>
      </c>
      <c r="N17" s="28">
        <f>'[1]sum-cargo'!M177</f>
        <v>3426217.7498999992</v>
      </c>
      <c r="O17" s="28">
        <f>'[1]sum-cargo'!M306</f>
        <v>1912411.3872</v>
      </c>
      <c r="P17" s="28">
        <f>'[1]sum-cargo'!M370</f>
        <v>1968369.4630999998</v>
      </c>
      <c r="Q17" s="28">
        <f>SUM(R17:V17)</f>
        <v>13928036.046374159</v>
      </c>
      <c r="R17" s="28">
        <f>'[1]sum-cargo'!T10</f>
        <v>4661092.8216630006</v>
      </c>
      <c r="S17" s="28">
        <f>'[1]sum-cargo'!T67</f>
        <v>1973551.0381701598</v>
      </c>
      <c r="T17" s="28">
        <f>'[1]sum-cargo'!T177</f>
        <v>3436908.5732009998</v>
      </c>
      <c r="U17" s="28">
        <f>'[1]sum-cargo'!T306</f>
        <v>1803580.45884</v>
      </c>
      <c r="V17" s="28">
        <f>'[1]sum-cargo'!T370</f>
        <v>2052903.1545000002</v>
      </c>
      <c r="W17" s="28">
        <f>SUM(X17:AB17)</f>
        <v>14637942.296778001</v>
      </c>
      <c r="X17" s="28">
        <f>'[1]sum-cargo'!AA10</f>
        <v>4881511.0674999999</v>
      </c>
      <c r="Y17" s="28">
        <f>'[1]sum-cargo'!AA67</f>
        <v>2333741.7919999999</v>
      </c>
      <c r="Z17" s="28">
        <f>'[1]sum-cargo'!AA177</f>
        <v>3502569.4146479997</v>
      </c>
      <c r="AA17" s="28">
        <f>'[1]sum-cargo'!AA306</f>
        <v>1766688.2446300001</v>
      </c>
      <c r="AB17" s="28">
        <f>'[1]sum-cargo'!AA370</f>
        <v>2153431.7779999999</v>
      </c>
      <c r="AC17" s="28">
        <f>SUM(AD17:AH17)</f>
        <v>57482567.281977862</v>
      </c>
      <c r="AD17" s="28">
        <f t="shared" ref="AD17:AH18" si="4">F17+L17+R17+X17</f>
        <v>18729314.163278695</v>
      </c>
      <c r="AE17" s="28">
        <f t="shared" si="4"/>
        <v>9462885.3185701594</v>
      </c>
      <c r="AF17" s="28">
        <f t="shared" si="4"/>
        <v>13846398.918748999</v>
      </c>
      <c r="AG17" s="28">
        <f t="shared" si="4"/>
        <v>7265367.6241800003</v>
      </c>
      <c r="AH17" s="28">
        <f t="shared" si="4"/>
        <v>8178601.2571999999</v>
      </c>
    </row>
    <row r="18" spans="1:34" s="3" customFormat="1" ht="15" customHeight="1" x14ac:dyDescent="0.25">
      <c r="A18" s="27"/>
      <c r="C18" s="3" t="s">
        <v>20</v>
      </c>
      <c r="E18" s="28">
        <f>SUM(F18:J18)</f>
        <v>11790078.725447269</v>
      </c>
      <c r="F18" s="28">
        <f>'[1]sum-cargo'!G10</f>
        <v>5371907.5860606041</v>
      </c>
      <c r="G18" s="28">
        <f>'[1]sum-cargo'!G67</f>
        <v>1668001.5283000001</v>
      </c>
      <c r="H18" s="28">
        <f>'[1]sum-cargo'!G177</f>
        <v>2156938.7729777778</v>
      </c>
      <c r="I18" s="28">
        <f>'[1]sum-cargo'!G306</f>
        <v>1519051.9183088886</v>
      </c>
      <c r="J18" s="28">
        <f>'[1]sum-cargo'!G370</f>
        <v>1074178.9198</v>
      </c>
      <c r="K18" s="28">
        <f>SUM(L18:P18)</f>
        <v>11508705.147366265</v>
      </c>
      <c r="L18" s="28">
        <f>'[1]sum-cargo'!N10</f>
        <v>5235486.6831878861</v>
      </c>
      <c r="M18" s="28">
        <f>'[1]sum-cargo'!N67</f>
        <v>1533694.7752999999</v>
      </c>
      <c r="N18" s="28">
        <f>'[1]sum-cargo'!N177</f>
        <v>2132326.7727000001</v>
      </c>
      <c r="O18" s="28">
        <f>'[1]sum-cargo'!N306</f>
        <v>1575773.4831783795</v>
      </c>
      <c r="P18" s="28">
        <f>'[1]sum-cargo'!N370</f>
        <v>1031423.4330000001</v>
      </c>
      <c r="Q18" s="28">
        <f>SUM(R18:V18)</f>
        <v>11362711.91848</v>
      </c>
      <c r="R18" s="28">
        <f>'[1]sum-cargo'!U10</f>
        <v>5283820.4360000007</v>
      </c>
      <c r="S18" s="28">
        <f>'[1]sum-cargo'!U67</f>
        <v>1406880.1545000002</v>
      </c>
      <c r="T18" s="28">
        <f>'[1]sum-cargo'!U177</f>
        <v>2051752.0374999999</v>
      </c>
      <c r="U18" s="28">
        <f>'[1]sum-cargo'!U306</f>
        <v>1636345.72098</v>
      </c>
      <c r="V18" s="28">
        <f>'[1]sum-cargo'!U370</f>
        <v>983913.56949999998</v>
      </c>
      <c r="W18" s="28">
        <f>SUM(X18:AB18)</f>
        <v>11742517.848580001</v>
      </c>
      <c r="X18" s="28">
        <f>'[1]sum-cargo'!AB10</f>
        <v>5486848.2429999998</v>
      </c>
      <c r="Y18" s="28">
        <f>'[1]sum-cargo'!AB67</f>
        <v>1643484.2590000001</v>
      </c>
      <c r="Z18" s="28">
        <f>'[1]sum-cargo'!AB177</f>
        <v>1960641.3015799997</v>
      </c>
      <c r="AA18" s="28">
        <f>'[1]sum-cargo'!AB306</f>
        <v>1604395.4722</v>
      </c>
      <c r="AB18" s="28">
        <f>'[1]sum-cargo'!AB370</f>
        <v>1047148.5728</v>
      </c>
      <c r="AC18" s="28">
        <f>SUM(AD18:AH18)</f>
        <v>46404013.639873542</v>
      </c>
      <c r="AD18" s="28">
        <f t="shared" si="4"/>
        <v>21378062.948248491</v>
      </c>
      <c r="AE18" s="28">
        <f t="shared" si="4"/>
        <v>6252060.7171</v>
      </c>
      <c r="AF18" s="28">
        <f t="shared" si="4"/>
        <v>8301658.8847577767</v>
      </c>
      <c r="AG18" s="28">
        <f t="shared" si="4"/>
        <v>6335566.594667268</v>
      </c>
      <c r="AH18" s="28">
        <f t="shared" si="4"/>
        <v>4136664.4950999999</v>
      </c>
    </row>
    <row r="19" spans="1:34" s="3" customFormat="1" ht="15" customHeight="1" x14ac:dyDescent="0.25">
      <c r="A19" s="2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</row>
    <row r="20" spans="1:34" s="3" customFormat="1" ht="15" customHeight="1" x14ac:dyDescent="0.25">
      <c r="A20" s="27"/>
      <c r="B20" s="3" t="s">
        <v>17</v>
      </c>
      <c r="E20" s="28">
        <f t="shared" ref="E20:AH20" si="5">+E22+E23</f>
        <v>33559784.333225004</v>
      </c>
      <c r="F20" s="28">
        <f t="shared" si="5"/>
        <v>16240903.747400001</v>
      </c>
      <c r="G20" s="28">
        <f t="shared" si="5"/>
        <v>7282122.1508250013</v>
      </c>
      <c r="H20" s="28">
        <f t="shared" si="5"/>
        <v>4216486.6229999997</v>
      </c>
      <c r="I20" s="28">
        <f t="shared" si="5"/>
        <v>2221944.8449999997</v>
      </c>
      <c r="J20" s="28">
        <f t="shared" si="5"/>
        <v>3598326.9670000002</v>
      </c>
      <c r="K20" s="28">
        <f t="shared" si="5"/>
        <v>44494015.38442336</v>
      </c>
      <c r="L20" s="28">
        <f t="shared" si="5"/>
        <v>16613187.138863366</v>
      </c>
      <c r="M20" s="28">
        <f t="shared" si="5"/>
        <v>7051537.4407999991</v>
      </c>
      <c r="N20" s="28">
        <f t="shared" si="5"/>
        <v>5195088.7227600003</v>
      </c>
      <c r="O20" s="28">
        <f t="shared" si="5"/>
        <v>11292299.146</v>
      </c>
      <c r="P20" s="28">
        <f t="shared" si="5"/>
        <v>4341902.9359999998</v>
      </c>
      <c r="Q20" s="28">
        <f t="shared" si="5"/>
        <v>45707916.977600001</v>
      </c>
      <c r="R20" s="28">
        <f t="shared" si="5"/>
        <v>15448431.976600001</v>
      </c>
      <c r="S20" s="28">
        <f t="shared" si="5"/>
        <v>6414792.6230000006</v>
      </c>
      <c r="T20" s="28">
        <f t="shared" si="5"/>
        <v>4876580.8509999998</v>
      </c>
      <c r="U20" s="28">
        <f t="shared" si="5"/>
        <v>15150201.228</v>
      </c>
      <c r="V20" s="28">
        <f t="shared" si="5"/>
        <v>3817910.2989999996</v>
      </c>
      <c r="W20" s="28">
        <f t="shared" si="5"/>
        <v>38227138.548106939</v>
      </c>
      <c r="X20" s="28">
        <f t="shared" si="5"/>
        <v>16264669.48610694</v>
      </c>
      <c r="Y20" s="28">
        <f t="shared" si="5"/>
        <v>6678041.7259999989</v>
      </c>
      <c r="Z20" s="28">
        <f t="shared" si="5"/>
        <v>4222929.9409999996</v>
      </c>
      <c r="AA20" s="28">
        <f t="shared" si="5"/>
        <v>7067319.9929999989</v>
      </c>
      <c r="AB20" s="28">
        <f t="shared" si="5"/>
        <v>3994177.4019999998</v>
      </c>
      <c r="AC20" s="28">
        <f t="shared" si="5"/>
        <v>161988855.2433553</v>
      </c>
      <c r="AD20" s="28">
        <f t="shared" si="5"/>
        <v>64567192.348970309</v>
      </c>
      <c r="AE20" s="28">
        <f t="shared" si="5"/>
        <v>27426493.940625001</v>
      </c>
      <c r="AF20" s="28">
        <f t="shared" si="5"/>
        <v>18511086.137759998</v>
      </c>
      <c r="AG20" s="28">
        <f t="shared" si="5"/>
        <v>35731765.211999997</v>
      </c>
      <c r="AH20" s="28">
        <f t="shared" si="5"/>
        <v>15752317.603999998</v>
      </c>
    </row>
    <row r="21" spans="1:34" s="3" customFormat="1" ht="15" customHeight="1" x14ac:dyDescent="0.25">
      <c r="A21" s="27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</row>
    <row r="22" spans="1:34" s="3" customFormat="1" ht="15" customHeight="1" x14ac:dyDescent="0.25">
      <c r="A22" s="27"/>
      <c r="C22" s="3" t="s">
        <v>21</v>
      </c>
      <c r="E22" s="28">
        <f>SUM(F22:J22)</f>
        <v>25181260.571000002</v>
      </c>
      <c r="F22" s="28">
        <f>'[1]sum-cargo'!I10</f>
        <v>14240574.4804</v>
      </c>
      <c r="G22" s="28">
        <f>'[1]sum-cargo'!I67</f>
        <v>5710392.1136000007</v>
      </c>
      <c r="H22" s="28">
        <f>'[1]sum-cargo'!I177</f>
        <v>1567178.9079999998</v>
      </c>
      <c r="I22" s="28">
        <f>'[1]sum-cargo'!I306</f>
        <v>1433785.936</v>
      </c>
      <c r="J22" s="28">
        <f>'[1]sum-cargo'!I370</f>
        <v>2229329.1329999999</v>
      </c>
      <c r="K22" s="28">
        <f>SUM(L22:P22)</f>
        <v>25422931.541423365</v>
      </c>
      <c r="L22" s="28">
        <f>'[1]sum-cargo'!P10</f>
        <v>14195480.846863367</v>
      </c>
      <c r="M22" s="28">
        <f>'[1]sum-cargo'!P67</f>
        <v>5254250.6587999994</v>
      </c>
      <c r="N22" s="28">
        <f>'[1]sum-cargo'!P177</f>
        <v>1711344.8197600001</v>
      </c>
      <c r="O22" s="28">
        <f>'[1]sum-cargo'!P306</f>
        <v>1390629.8220000002</v>
      </c>
      <c r="P22" s="28">
        <f>'[1]sum-cargo'!P370</f>
        <v>2871225.3939999999</v>
      </c>
      <c r="Q22" s="28">
        <f>SUM(R22:V22)</f>
        <v>24317493.0546</v>
      </c>
      <c r="R22" s="28">
        <f>'[1]sum-cargo'!W10</f>
        <v>13460948.2006</v>
      </c>
      <c r="S22" s="28">
        <f>'[1]sum-cargo'!W67</f>
        <v>5817766.4200000009</v>
      </c>
      <c r="T22" s="28">
        <f>'[1]sum-cargo'!W177</f>
        <v>1097832.2579999999</v>
      </c>
      <c r="U22" s="28">
        <f>'[1]sum-cargo'!W306</f>
        <v>1483291.118</v>
      </c>
      <c r="V22" s="28">
        <f>'[1]sum-cargo'!W370</f>
        <v>2457655.0579999997</v>
      </c>
      <c r="W22" s="28">
        <f>SUM(X22:AB22)</f>
        <v>25376491.040106937</v>
      </c>
      <c r="X22" s="28">
        <f>'[1]sum-cargo'!AD10</f>
        <v>14084697.868106939</v>
      </c>
      <c r="Y22" s="28">
        <f>'[1]sum-cargo'!AD67</f>
        <v>5681521.8359999992</v>
      </c>
      <c r="Z22" s="28">
        <f>'[1]sum-cargo'!AD177</f>
        <v>1487922.162</v>
      </c>
      <c r="AA22" s="28">
        <f>'[1]sum-cargo'!AD306</f>
        <v>1692618.0829999999</v>
      </c>
      <c r="AB22" s="28">
        <f>'[1]sum-cargo'!AD370</f>
        <v>2429731.0909999995</v>
      </c>
      <c r="AC22" s="28">
        <f>SUM(AD22:AH22)</f>
        <v>100298176.20713031</v>
      </c>
      <c r="AD22" s="28">
        <f t="shared" ref="AD22:AH23" si="6">F22+L22+R22+X22</f>
        <v>55981701.395970307</v>
      </c>
      <c r="AE22" s="28">
        <f t="shared" si="6"/>
        <v>22463931.0284</v>
      </c>
      <c r="AF22" s="28">
        <f t="shared" si="6"/>
        <v>5864278.1477600001</v>
      </c>
      <c r="AG22" s="28">
        <f t="shared" si="6"/>
        <v>6000324.9589999998</v>
      </c>
      <c r="AH22" s="28">
        <f t="shared" si="6"/>
        <v>9987940.675999999</v>
      </c>
    </row>
    <row r="23" spans="1:34" s="3" customFormat="1" ht="15" customHeight="1" x14ac:dyDescent="0.25">
      <c r="A23" s="27"/>
      <c r="C23" s="3" t="s">
        <v>22</v>
      </c>
      <c r="E23" s="28">
        <f>SUM(F23:J23)</f>
        <v>8378523.7622249993</v>
      </c>
      <c r="F23" s="28">
        <f>'[1]sum-cargo'!J10</f>
        <v>2000329.267</v>
      </c>
      <c r="G23" s="28">
        <f>'[1]sum-cargo'!J67</f>
        <v>1571730.0372250001</v>
      </c>
      <c r="H23" s="28">
        <f>'[1]sum-cargo'!J177</f>
        <v>2649307.7149999999</v>
      </c>
      <c r="I23" s="28">
        <f>'[1]sum-cargo'!J306</f>
        <v>788158.90899999999</v>
      </c>
      <c r="J23" s="28">
        <f>'[1]sum-cargo'!J370</f>
        <v>1368997.834</v>
      </c>
      <c r="K23" s="28">
        <f>SUM(L23:P23)</f>
        <v>19071083.842999998</v>
      </c>
      <c r="L23" s="28">
        <f>'[1]sum-cargo'!Q10</f>
        <v>2417706.2919999999</v>
      </c>
      <c r="M23" s="28">
        <f>'[1]sum-cargo'!Q67</f>
        <v>1797286.7819999999</v>
      </c>
      <c r="N23" s="28">
        <f>'[1]sum-cargo'!Q177</f>
        <v>3483743.9030000004</v>
      </c>
      <c r="O23" s="28">
        <f>'[1]sum-cargo'!Q306</f>
        <v>9901669.3239999991</v>
      </c>
      <c r="P23" s="28">
        <f>'[1]sum-cargo'!Q370</f>
        <v>1470677.5419999999</v>
      </c>
      <c r="Q23" s="28">
        <f>SUM(R23:V23)</f>
        <v>21390423.923</v>
      </c>
      <c r="R23" s="28">
        <f>'[1]sum-cargo'!X10</f>
        <v>1987483.7759999998</v>
      </c>
      <c r="S23" s="28">
        <f>'[1]sum-cargo'!X67</f>
        <v>597026.20299999998</v>
      </c>
      <c r="T23" s="28">
        <f>'[1]sum-cargo'!X177</f>
        <v>3778748.5929999999</v>
      </c>
      <c r="U23" s="28">
        <f>'[1]sum-cargo'!X306</f>
        <v>13666910.109999999</v>
      </c>
      <c r="V23" s="28">
        <f>'[1]sum-cargo'!X370</f>
        <v>1360255.2409999999</v>
      </c>
      <c r="W23" s="28">
        <f>SUM(X23:AB23)</f>
        <v>12850647.507999999</v>
      </c>
      <c r="X23" s="28">
        <f>'[1]sum-cargo'!AE10</f>
        <v>2179971.6179999998</v>
      </c>
      <c r="Y23" s="28">
        <f>'[1]sum-cargo'!AE67</f>
        <v>996519.89</v>
      </c>
      <c r="Z23" s="28">
        <f>'[1]sum-cargo'!AE177</f>
        <v>2735007.7789999996</v>
      </c>
      <c r="AA23" s="28">
        <f>'[1]sum-cargo'!AE306</f>
        <v>5374701.9099999992</v>
      </c>
      <c r="AB23" s="28">
        <f>'[1]sum-cargo'!AE370</f>
        <v>1564446.311</v>
      </c>
      <c r="AC23" s="28">
        <f>SUM(AD23:AH23)</f>
        <v>61690679.036224999</v>
      </c>
      <c r="AD23" s="28">
        <f t="shared" si="6"/>
        <v>8585490.9529999997</v>
      </c>
      <c r="AE23" s="28">
        <f t="shared" si="6"/>
        <v>4962562.9122249996</v>
      </c>
      <c r="AF23" s="28">
        <f t="shared" si="6"/>
        <v>12646807.99</v>
      </c>
      <c r="AG23" s="28">
        <f t="shared" si="6"/>
        <v>29731440.252999999</v>
      </c>
      <c r="AH23" s="28">
        <f t="shared" si="6"/>
        <v>5764376.9280000003</v>
      </c>
    </row>
    <row r="24" spans="1:34" s="3" customFormat="1" ht="15" customHeight="1" x14ac:dyDescent="0.25">
      <c r="A24" s="27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</row>
    <row r="25" spans="1:34" s="3" customFormat="1" ht="15" customHeight="1" x14ac:dyDescent="0.3">
      <c r="A25" s="25" t="s">
        <v>23</v>
      </c>
      <c r="E25" s="26">
        <f t="shared" ref="E25:AH25" si="7">+E27+E32</f>
        <v>1897157.75</v>
      </c>
      <c r="F25" s="26">
        <f t="shared" si="7"/>
        <v>1276739</v>
      </c>
      <c r="G25" s="26">
        <f t="shared" si="7"/>
        <v>120912</v>
      </c>
      <c r="H25" s="26">
        <f t="shared" si="7"/>
        <v>123170.75</v>
      </c>
      <c r="I25" s="26">
        <f t="shared" si="7"/>
        <v>101520.5</v>
      </c>
      <c r="J25" s="26">
        <f t="shared" si="7"/>
        <v>274815.5</v>
      </c>
      <c r="K25" s="26">
        <f t="shared" si="7"/>
        <v>1961214.5</v>
      </c>
      <c r="L25" s="26">
        <f t="shared" si="7"/>
        <v>1329356.5</v>
      </c>
      <c r="M25" s="26">
        <f t="shared" si="7"/>
        <v>127807.75</v>
      </c>
      <c r="N25" s="26">
        <f t="shared" si="7"/>
        <v>122526.5</v>
      </c>
      <c r="O25" s="26">
        <f t="shared" si="7"/>
        <v>99878.5</v>
      </c>
      <c r="P25" s="26">
        <f t="shared" si="7"/>
        <v>281645.25</v>
      </c>
      <c r="Q25" s="26">
        <f t="shared" si="7"/>
        <v>1989602</v>
      </c>
      <c r="R25" s="26">
        <f t="shared" si="7"/>
        <v>1342681.25</v>
      </c>
      <c r="S25" s="26">
        <f t="shared" si="7"/>
        <v>120863</v>
      </c>
      <c r="T25" s="26">
        <f t="shared" si="7"/>
        <v>130331</v>
      </c>
      <c r="U25" s="26">
        <f t="shared" si="7"/>
        <v>101031.5</v>
      </c>
      <c r="V25" s="26">
        <f t="shared" si="7"/>
        <v>294695.25</v>
      </c>
      <c r="W25" s="26">
        <f t="shared" si="7"/>
        <v>2017931.5</v>
      </c>
      <c r="X25" s="26">
        <f t="shared" si="7"/>
        <v>1366781.25</v>
      </c>
      <c r="Y25" s="26">
        <f t="shared" si="7"/>
        <v>109050.25</v>
      </c>
      <c r="Z25" s="26">
        <f t="shared" si="7"/>
        <v>130740</v>
      </c>
      <c r="AA25" s="26">
        <f t="shared" si="7"/>
        <v>95876</v>
      </c>
      <c r="AB25" s="26">
        <f t="shared" si="7"/>
        <v>315484</v>
      </c>
      <c r="AC25" s="26">
        <f t="shared" si="7"/>
        <v>7865905.75</v>
      </c>
      <c r="AD25" s="26">
        <f t="shared" si="7"/>
        <v>5315558</v>
      </c>
      <c r="AE25" s="26">
        <f t="shared" si="7"/>
        <v>478633</v>
      </c>
      <c r="AF25" s="26">
        <f t="shared" si="7"/>
        <v>506768.25</v>
      </c>
      <c r="AG25" s="26">
        <f t="shared" si="7"/>
        <v>398306.5</v>
      </c>
      <c r="AH25" s="26">
        <f t="shared" si="7"/>
        <v>1166640</v>
      </c>
    </row>
    <row r="26" spans="1:34" s="3" customFormat="1" ht="15" customHeight="1" x14ac:dyDescent="0.25">
      <c r="A26" s="27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</row>
    <row r="27" spans="1:34" s="3" customFormat="1" ht="15" customHeight="1" x14ac:dyDescent="0.25">
      <c r="A27" s="27"/>
      <c r="B27" s="3" t="s">
        <v>16</v>
      </c>
      <c r="E27" s="28">
        <f t="shared" ref="E27:AH27" si="8">+E29+E30</f>
        <v>783698.25</v>
      </c>
      <c r="F27" s="28">
        <f t="shared" si="8"/>
        <v>383805.75</v>
      </c>
      <c r="G27" s="28">
        <f t="shared" si="8"/>
        <v>45187.5</v>
      </c>
      <c r="H27" s="28">
        <f t="shared" si="8"/>
        <v>123170.75</v>
      </c>
      <c r="I27" s="28">
        <f t="shared" si="8"/>
        <v>101504.5</v>
      </c>
      <c r="J27" s="28">
        <f t="shared" si="8"/>
        <v>130029.75</v>
      </c>
      <c r="K27" s="28">
        <f t="shared" si="8"/>
        <v>781472.5</v>
      </c>
      <c r="L27" s="28">
        <f t="shared" si="8"/>
        <v>386332.25</v>
      </c>
      <c r="M27" s="28">
        <f t="shared" si="8"/>
        <v>42732</v>
      </c>
      <c r="N27" s="28">
        <f t="shared" si="8"/>
        <v>122526.5</v>
      </c>
      <c r="O27" s="28">
        <f t="shared" si="8"/>
        <v>99878.5</v>
      </c>
      <c r="P27" s="28">
        <f t="shared" si="8"/>
        <v>130003.25</v>
      </c>
      <c r="Q27" s="28">
        <f t="shared" si="8"/>
        <v>801950.5</v>
      </c>
      <c r="R27" s="28">
        <f t="shared" si="8"/>
        <v>397271.5</v>
      </c>
      <c r="S27" s="28">
        <f t="shared" si="8"/>
        <v>41516.5</v>
      </c>
      <c r="T27" s="28">
        <f t="shared" si="8"/>
        <v>130331</v>
      </c>
      <c r="U27" s="28">
        <f t="shared" si="8"/>
        <v>101031.5</v>
      </c>
      <c r="V27" s="28">
        <f t="shared" si="8"/>
        <v>131800</v>
      </c>
      <c r="W27" s="28">
        <f t="shared" si="8"/>
        <v>798573.75</v>
      </c>
      <c r="X27" s="28">
        <f t="shared" si="8"/>
        <v>400130.25</v>
      </c>
      <c r="Y27" s="28">
        <f t="shared" si="8"/>
        <v>37408.25</v>
      </c>
      <c r="Z27" s="28">
        <f t="shared" si="8"/>
        <v>130740</v>
      </c>
      <c r="AA27" s="28">
        <f t="shared" si="8"/>
        <v>95876</v>
      </c>
      <c r="AB27" s="28">
        <f t="shared" si="8"/>
        <v>134419.25</v>
      </c>
      <c r="AC27" s="28">
        <f t="shared" si="8"/>
        <v>3165695</v>
      </c>
      <c r="AD27" s="28">
        <f t="shared" si="8"/>
        <v>1567539.75</v>
      </c>
      <c r="AE27" s="28">
        <f t="shared" si="8"/>
        <v>166844.25</v>
      </c>
      <c r="AF27" s="28">
        <f t="shared" si="8"/>
        <v>506768.25</v>
      </c>
      <c r="AG27" s="28">
        <f t="shared" si="8"/>
        <v>398290.5</v>
      </c>
      <c r="AH27" s="28">
        <f t="shared" si="8"/>
        <v>526252.25</v>
      </c>
    </row>
    <row r="28" spans="1:34" s="3" customFormat="1" ht="15" customHeight="1" x14ac:dyDescent="0.25">
      <c r="A28" s="27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</row>
    <row r="29" spans="1:34" s="3" customFormat="1" ht="15" customHeight="1" x14ac:dyDescent="0.25">
      <c r="A29" s="27"/>
      <c r="C29" s="3" t="s">
        <v>19</v>
      </c>
      <c r="E29" s="28">
        <f>SUM(F29:J29)</f>
        <v>390187.25</v>
      </c>
      <c r="F29" s="28">
        <f>'[1]sum-teu'!F10</f>
        <v>185001.25</v>
      </c>
      <c r="G29" s="28">
        <f>'[1]sum-teu'!F67</f>
        <v>22784</v>
      </c>
      <c r="H29" s="28">
        <f>'[1]sum-teu'!F177</f>
        <v>61623.25</v>
      </c>
      <c r="I29" s="28">
        <f>'[1]sum-teu'!F306</f>
        <v>50373.5</v>
      </c>
      <c r="J29" s="28">
        <f>'[1]sum-teu'!F370</f>
        <v>70405.25</v>
      </c>
      <c r="K29" s="28">
        <f>SUM(L29:P29)</f>
        <v>387502.25</v>
      </c>
      <c r="L29" s="28">
        <f>'[1]sum-teu'!M10</f>
        <v>182512.75</v>
      </c>
      <c r="M29" s="28">
        <f>'[1]sum-teu'!M67</f>
        <v>20994</v>
      </c>
      <c r="N29" s="28">
        <f>'[1]sum-teu'!M177</f>
        <v>61624.5</v>
      </c>
      <c r="O29" s="28">
        <f>'[1]sum-teu'!M306</f>
        <v>50186</v>
      </c>
      <c r="P29" s="28">
        <f>'[1]sum-teu'!M370</f>
        <v>72185</v>
      </c>
      <c r="Q29" s="28">
        <f>SUM(R29:V29)</f>
        <v>400965</v>
      </c>
      <c r="R29" s="28">
        <f>'[1]sum-teu'!T10</f>
        <v>190935</v>
      </c>
      <c r="S29" s="28">
        <f>'[1]sum-teu'!T67</f>
        <v>21070</v>
      </c>
      <c r="T29" s="28">
        <f>'[1]sum-teu'!T177</f>
        <v>66499</v>
      </c>
      <c r="U29" s="28">
        <f>'[1]sum-teu'!T306</f>
        <v>50821.5</v>
      </c>
      <c r="V29" s="28">
        <f>'[1]sum-teu'!T370</f>
        <v>71639.5</v>
      </c>
      <c r="W29" s="28">
        <f>SUM(X29:AB29)</f>
        <v>400131.5</v>
      </c>
      <c r="X29" s="28">
        <f>'[1]sum-teu'!AA10</f>
        <v>192093</v>
      </c>
      <c r="Y29" s="28">
        <f>'[1]sum-teu'!AA67</f>
        <v>19025.75</v>
      </c>
      <c r="Z29" s="28">
        <f>'[1]sum-teu'!AA177</f>
        <v>66788.5</v>
      </c>
      <c r="AA29" s="28">
        <f>'[1]sum-teu'!AA306</f>
        <v>48611</v>
      </c>
      <c r="AB29" s="28">
        <f>'[1]sum-teu'!AA370</f>
        <v>73613.25</v>
      </c>
      <c r="AC29" s="28">
        <f>SUM(AD29:AH29)</f>
        <v>1578786</v>
      </c>
      <c r="AD29" s="28">
        <f>F29+L29+R29+X29</f>
        <v>750542</v>
      </c>
      <c r="AE29" s="28">
        <f t="shared" ref="AD29:AH30" si="9">G29+M29+S29+Y29</f>
        <v>83873.75</v>
      </c>
      <c r="AF29" s="28">
        <f t="shared" si="9"/>
        <v>256535.25</v>
      </c>
      <c r="AG29" s="28">
        <f t="shared" si="9"/>
        <v>199992</v>
      </c>
      <c r="AH29" s="28">
        <f t="shared" si="9"/>
        <v>287843</v>
      </c>
    </row>
    <row r="30" spans="1:34" s="3" customFormat="1" ht="15" customHeight="1" x14ac:dyDescent="0.25">
      <c r="A30" s="27"/>
      <c r="C30" s="3" t="s">
        <v>20</v>
      </c>
      <c r="E30" s="28">
        <f>SUM(F30:J30)</f>
        <v>393511</v>
      </c>
      <c r="F30" s="28">
        <f>'[1]sum-teu'!G10</f>
        <v>198804.5</v>
      </c>
      <c r="G30" s="28">
        <f>'[1]sum-teu'!G67</f>
        <v>22403.5</v>
      </c>
      <c r="H30" s="28">
        <f>'[1]sum-teu'!G177</f>
        <v>61547.5</v>
      </c>
      <c r="I30" s="28">
        <f>'[1]sum-teu'!G306</f>
        <v>51131</v>
      </c>
      <c r="J30" s="28">
        <f>'[1]sum-teu'!G370</f>
        <v>59624.5</v>
      </c>
      <c r="K30" s="28">
        <f>SUM(L30:P30)</f>
        <v>393970.25</v>
      </c>
      <c r="L30" s="28">
        <f>'[1]sum-teu'!N10</f>
        <v>203819.5</v>
      </c>
      <c r="M30" s="28">
        <f>'[1]sum-teu'!N67</f>
        <v>21738</v>
      </c>
      <c r="N30" s="28">
        <f>'[1]sum-teu'!N177</f>
        <v>60902</v>
      </c>
      <c r="O30" s="28">
        <f>'[1]sum-teu'!N306</f>
        <v>49692.5</v>
      </c>
      <c r="P30" s="28">
        <f>'[1]sum-teu'!N370</f>
        <v>57818.25</v>
      </c>
      <c r="Q30" s="28">
        <f>SUM(R30:V30)</f>
        <v>400985.5</v>
      </c>
      <c r="R30" s="28">
        <f>'[1]sum-teu'!U10</f>
        <v>206336.5</v>
      </c>
      <c r="S30" s="28">
        <f>'[1]sum-teu'!U67</f>
        <v>20446.5</v>
      </c>
      <c r="T30" s="28">
        <f>'[1]sum-teu'!U177</f>
        <v>63832</v>
      </c>
      <c r="U30" s="28">
        <f>'[1]sum-teu'!U306</f>
        <v>50210</v>
      </c>
      <c r="V30" s="28">
        <f>'[1]sum-teu'!U370</f>
        <v>60160.5</v>
      </c>
      <c r="W30" s="28">
        <f>SUM(X30:AB30)</f>
        <v>398442.25</v>
      </c>
      <c r="X30" s="28">
        <f>'[1]sum-teu'!AB10</f>
        <v>208037.25</v>
      </c>
      <c r="Y30" s="28">
        <f>'[1]sum-teu'!AB67</f>
        <v>18382.5</v>
      </c>
      <c r="Z30" s="28">
        <f>'[1]sum-teu'!AB177</f>
        <v>63951.5</v>
      </c>
      <c r="AA30" s="28">
        <f>'[1]sum-teu'!AB306</f>
        <v>47265</v>
      </c>
      <c r="AB30" s="28">
        <f>'[1]sum-teu'!AB370</f>
        <v>60806</v>
      </c>
      <c r="AC30" s="28">
        <f>SUM(AD30:AH30)</f>
        <v>1586909</v>
      </c>
      <c r="AD30" s="28">
        <f t="shared" si="9"/>
        <v>816997.75</v>
      </c>
      <c r="AE30" s="28">
        <f t="shared" si="9"/>
        <v>82970.5</v>
      </c>
      <c r="AF30" s="28">
        <f t="shared" si="9"/>
        <v>250233</v>
      </c>
      <c r="AG30" s="28">
        <f t="shared" si="9"/>
        <v>198298.5</v>
      </c>
      <c r="AH30" s="28">
        <f t="shared" si="9"/>
        <v>238409.25</v>
      </c>
    </row>
    <row r="31" spans="1:34" s="3" customFormat="1" ht="15" customHeight="1" x14ac:dyDescent="0.25">
      <c r="A31" s="27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</row>
    <row r="32" spans="1:34" s="3" customFormat="1" ht="15" customHeight="1" x14ac:dyDescent="0.25">
      <c r="A32" s="27"/>
      <c r="B32" s="3" t="s">
        <v>17</v>
      </c>
      <c r="E32" s="28">
        <f t="shared" ref="E32:AH32" si="10">+E34+E35</f>
        <v>1113459.5</v>
      </c>
      <c r="F32" s="28">
        <f t="shared" si="10"/>
        <v>892933.25</v>
      </c>
      <c r="G32" s="28">
        <f t="shared" si="10"/>
        <v>75724.5</v>
      </c>
      <c r="H32" s="28">
        <f t="shared" si="10"/>
        <v>0</v>
      </c>
      <c r="I32" s="28">
        <f t="shared" si="10"/>
        <v>16</v>
      </c>
      <c r="J32" s="28">
        <f t="shared" si="10"/>
        <v>144785.75</v>
      </c>
      <c r="K32" s="28">
        <f t="shared" si="10"/>
        <v>1179742</v>
      </c>
      <c r="L32" s="28">
        <f t="shared" si="10"/>
        <v>943024.25</v>
      </c>
      <c r="M32" s="28">
        <f t="shared" si="10"/>
        <v>85075.75</v>
      </c>
      <c r="N32" s="28">
        <f t="shared" si="10"/>
        <v>0</v>
      </c>
      <c r="O32" s="28">
        <f t="shared" si="10"/>
        <v>0</v>
      </c>
      <c r="P32" s="28">
        <f t="shared" si="10"/>
        <v>151642</v>
      </c>
      <c r="Q32" s="28">
        <f t="shared" si="10"/>
        <v>1187651.5</v>
      </c>
      <c r="R32" s="28">
        <f t="shared" si="10"/>
        <v>945409.75</v>
      </c>
      <c r="S32" s="28">
        <f t="shared" si="10"/>
        <v>79346.5</v>
      </c>
      <c r="T32" s="28">
        <f t="shared" si="10"/>
        <v>0</v>
      </c>
      <c r="U32" s="28">
        <f t="shared" si="10"/>
        <v>0</v>
      </c>
      <c r="V32" s="28">
        <f t="shared" si="10"/>
        <v>162895.25</v>
      </c>
      <c r="W32" s="28">
        <f t="shared" si="10"/>
        <v>1219357.75</v>
      </c>
      <c r="X32" s="28">
        <f t="shared" si="10"/>
        <v>966651</v>
      </c>
      <c r="Y32" s="28">
        <f t="shared" si="10"/>
        <v>71642</v>
      </c>
      <c r="Z32" s="28">
        <f t="shared" si="10"/>
        <v>0</v>
      </c>
      <c r="AA32" s="28">
        <f t="shared" si="10"/>
        <v>0</v>
      </c>
      <c r="AB32" s="28">
        <f t="shared" si="10"/>
        <v>181064.75</v>
      </c>
      <c r="AC32" s="28">
        <f t="shared" si="10"/>
        <v>4700210.75</v>
      </c>
      <c r="AD32" s="28">
        <f>+AD34+AD35</f>
        <v>3748018.25</v>
      </c>
      <c r="AE32" s="28">
        <f t="shared" si="10"/>
        <v>311788.75</v>
      </c>
      <c r="AF32" s="28">
        <f t="shared" si="10"/>
        <v>0</v>
      </c>
      <c r="AG32" s="28">
        <f t="shared" si="10"/>
        <v>16</v>
      </c>
      <c r="AH32" s="28">
        <f t="shared" si="10"/>
        <v>640387.75</v>
      </c>
    </row>
    <row r="33" spans="1:36" s="3" customFormat="1" ht="15" customHeight="1" x14ac:dyDescent="0.25">
      <c r="A33" s="27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</row>
    <row r="34" spans="1:36" s="3" customFormat="1" ht="15" customHeight="1" x14ac:dyDescent="0.25">
      <c r="A34" s="27"/>
      <c r="C34" s="3" t="s">
        <v>21</v>
      </c>
      <c r="E34" s="28">
        <f>SUM(F34:J34)</f>
        <v>565443.5</v>
      </c>
      <c r="F34" s="28">
        <f>'[1]sum-teu'!I10</f>
        <v>462934.5</v>
      </c>
      <c r="G34" s="28">
        <f>'[1]sum-teu'!I67</f>
        <v>36996.25</v>
      </c>
      <c r="H34" s="28">
        <f>'[1]sum-teu'!I177</f>
        <v>0</v>
      </c>
      <c r="I34" s="28">
        <f>'[1]sum-teu'!I306</f>
        <v>16</v>
      </c>
      <c r="J34" s="28">
        <f>'[1]sum-teu'!I370</f>
        <v>65496.75</v>
      </c>
      <c r="K34" s="28">
        <f>SUM(L34:P34)</f>
        <v>570114.25</v>
      </c>
      <c r="L34" s="28">
        <f>'[1]sum-teu'!P10</f>
        <v>466153.25</v>
      </c>
      <c r="M34" s="28">
        <f>'[1]sum-teu'!P67</f>
        <v>36533.5</v>
      </c>
      <c r="N34" s="28">
        <f>'[1]sum-teu'!P177</f>
        <v>0</v>
      </c>
      <c r="O34" s="28">
        <f>'[1]sum-teu'!P306</f>
        <v>0</v>
      </c>
      <c r="P34" s="28">
        <f>'[1]sum-teu'!P370</f>
        <v>67427.5</v>
      </c>
      <c r="Q34" s="28">
        <f>SUM(R34:V34)</f>
        <v>591609.75</v>
      </c>
      <c r="R34" s="28">
        <f>'[1]sum-teu'!W10</f>
        <v>483232.75</v>
      </c>
      <c r="S34" s="28">
        <f>'[1]sum-teu'!W67</f>
        <v>38481.75</v>
      </c>
      <c r="T34" s="28">
        <f>'[1]sum-teu'!W177</f>
        <v>0</v>
      </c>
      <c r="U34" s="28">
        <f>'[1]sum-teu'!W306</f>
        <v>0</v>
      </c>
      <c r="V34" s="28">
        <f>'[1]sum-teu'!W370</f>
        <v>69895.25</v>
      </c>
      <c r="W34" s="28">
        <f>SUM(X34:AB34)</f>
        <v>609803</v>
      </c>
      <c r="X34" s="28">
        <f>'[1]sum-teu'!AD10</f>
        <v>495324.75</v>
      </c>
      <c r="Y34" s="28">
        <f>'[1]sum-teu'!AD67</f>
        <v>34303.75</v>
      </c>
      <c r="Z34" s="28">
        <f>'[1]sum-teu'!AD177</f>
        <v>0</v>
      </c>
      <c r="AA34" s="28">
        <f>'[1]sum-teu'!AD306</f>
        <v>0</v>
      </c>
      <c r="AB34" s="28">
        <f>'[1]sum-teu'!AD370</f>
        <v>80174.5</v>
      </c>
      <c r="AC34" s="28">
        <f>SUM(AD34:AH34)</f>
        <v>2336970.5</v>
      </c>
      <c r="AD34" s="28">
        <f t="shared" ref="AD34:AH35" si="11">F34+L34+R34+X34</f>
        <v>1907645.25</v>
      </c>
      <c r="AE34" s="28">
        <f t="shared" si="11"/>
        <v>146315.25</v>
      </c>
      <c r="AF34" s="28">
        <f t="shared" si="11"/>
        <v>0</v>
      </c>
      <c r="AG34" s="28">
        <f t="shared" si="11"/>
        <v>16</v>
      </c>
      <c r="AH34" s="28">
        <f t="shared" si="11"/>
        <v>282994</v>
      </c>
    </row>
    <row r="35" spans="1:36" s="3" customFormat="1" ht="15" customHeight="1" x14ac:dyDescent="0.25">
      <c r="A35" s="27"/>
      <c r="C35" s="3" t="s">
        <v>22</v>
      </c>
      <c r="E35" s="28">
        <f>SUM(F35:J35)</f>
        <v>548016</v>
      </c>
      <c r="F35" s="28">
        <f>'[1]sum-teu'!J10</f>
        <v>429998.75</v>
      </c>
      <c r="G35" s="28">
        <f>'[1]sum-teu'!J67</f>
        <v>38728.25</v>
      </c>
      <c r="H35" s="28">
        <f>'[1]sum-teu'!J177</f>
        <v>0</v>
      </c>
      <c r="I35" s="28">
        <f>'[1]sum-teu'!J306</f>
        <v>0</v>
      </c>
      <c r="J35" s="28">
        <f>'[1]sum-teu'!J370</f>
        <v>79289</v>
      </c>
      <c r="K35" s="28">
        <f>SUM(L35:P35)</f>
        <v>609627.75</v>
      </c>
      <c r="L35" s="28">
        <f>'[1]sum-teu'!Q10</f>
        <v>476871</v>
      </c>
      <c r="M35" s="28">
        <f>'[1]sum-teu'!Q67</f>
        <v>48542.25</v>
      </c>
      <c r="N35" s="28">
        <f>'[1]sum-teu'!Q177</f>
        <v>0</v>
      </c>
      <c r="O35" s="28">
        <f>'[1]sum-teu'!Q306</f>
        <v>0</v>
      </c>
      <c r="P35" s="28">
        <f>'[1]sum-teu'!Q370</f>
        <v>84214.5</v>
      </c>
      <c r="Q35" s="28">
        <f>SUM(R35:V35)</f>
        <v>596041.75</v>
      </c>
      <c r="R35" s="28">
        <f>'[1]sum-teu'!X10</f>
        <v>462177</v>
      </c>
      <c r="S35" s="28">
        <f>'[1]sum-teu'!X67</f>
        <v>40864.75</v>
      </c>
      <c r="T35" s="28">
        <f>'[1]sum-teu'!X177</f>
        <v>0</v>
      </c>
      <c r="U35" s="28">
        <f>'[1]sum-teu'!X306</f>
        <v>0</v>
      </c>
      <c r="V35" s="28">
        <f>'[1]sum-teu'!X370</f>
        <v>93000</v>
      </c>
      <c r="W35" s="28">
        <f>SUM(X35:AB35)</f>
        <v>609554.75</v>
      </c>
      <c r="X35" s="28">
        <f>'[1]sum-teu'!AE10</f>
        <v>471326.25</v>
      </c>
      <c r="Y35" s="28">
        <f>'[1]sum-teu'!AE67</f>
        <v>37338.25</v>
      </c>
      <c r="Z35" s="28">
        <f>'[1]sum-teu'!AE177</f>
        <v>0</v>
      </c>
      <c r="AA35" s="28">
        <f>'[1]sum-teu'!AE306</f>
        <v>0</v>
      </c>
      <c r="AB35" s="28">
        <f>'[1]sum-teu'!AE370</f>
        <v>100890.25</v>
      </c>
      <c r="AC35" s="28">
        <f>SUM(AD35:AH35)</f>
        <v>2363240.25</v>
      </c>
      <c r="AD35" s="28">
        <f t="shared" si="11"/>
        <v>1840373</v>
      </c>
      <c r="AE35" s="28">
        <f t="shared" si="11"/>
        <v>165473.5</v>
      </c>
      <c r="AF35" s="28">
        <f t="shared" si="11"/>
        <v>0</v>
      </c>
      <c r="AG35" s="28">
        <f t="shared" si="11"/>
        <v>0</v>
      </c>
      <c r="AH35" s="28">
        <f t="shared" si="11"/>
        <v>357393.75</v>
      </c>
    </row>
    <row r="36" spans="1:36" s="3" customFormat="1" ht="15" customHeight="1" x14ac:dyDescent="0.25">
      <c r="A36" s="27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</row>
    <row r="37" spans="1:36" s="3" customFormat="1" ht="15" customHeight="1" x14ac:dyDescent="0.3">
      <c r="A37" s="25" t="s">
        <v>24</v>
      </c>
      <c r="E37" s="26">
        <f t="shared" ref="E37:AH37" si="12">+E38+E39+E40</f>
        <v>18143560</v>
      </c>
      <c r="F37" s="26">
        <f t="shared" si="12"/>
        <v>435236</v>
      </c>
      <c r="G37" s="26">
        <f t="shared" si="12"/>
        <v>6095857</v>
      </c>
      <c r="H37" s="26">
        <f t="shared" si="12"/>
        <v>6951417</v>
      </c>
      <c r="I37" s="26">
        <f t="shared" si="12"/>
        <v>2657367</v>
      </c>
      <c r="J37" s="26">
        <f t="shared" si="12"/>
        <v>2003683</v>
      </c>
      <c r="K37" s="26">
        <f t="shared" si="12"/>
        <v>27463303</v>
      </c>
      <c r="L37" s="26">
        <f t="shared" si="12"/>
        <v>456181</v>
      </c>
      <c r="M37" s="26">
        <f t="shared" si="12"/>
        <v>9756325</v>
      </c>
      <c r="N37" s="26">
        <f t="shared" si="12"/>
        <v>10369211</v>
      </c>
      <c r="O37" s="26">
        <f t="shared" si="12"/>
        <v>4330528</v>
      </c>
      <c r="P37" s="26">
        <f t="shared" si="12"/>
        <v>2551058</v>
      </c>
      <c r="Q37" s="26">
        <f t="shared" si="12"/>
        <v>17321973</v>
      </c>
      <c r="R37" s="26">
        <f t="shared" si="12"/>
        <v>258861</v>
      </c>
      <c r="S37" s="26">
        <f t="shared" si="12"/>
        <v>4798672</v>
      </c>
      <c r="T37" s="26">
        <f t="shared" si="12"/>
        <v>6943025</v>
      </c>
      <c r="U37" s="26">
        <f t="shared" si="12"/>
        <v>2781211</v>
      </c>
      <c r="V37" s="26">
        <f t="shared" si="12"/>
        <v>2540204</v>
      </c>
      <c r="W37" s="26">
        <f t="shared" si="12"/>
        <v>20792558.5</v>
      </c>
      <c r="X37" s="26">
        <f t="shared" si="12"/>
        <v>304328.5</v>
      </c>
      <c r="Y37" s="26">
        <f t="shared" si="12"/>
        <v>6025654</v>
      </c>
      <c r="Z37" s="26">
        <f t="shared" si="12"/>
        <v>7997794</v>
      </c>
      <c r="AA37" s="26">
        <f t="shared" si="12"/>
        <v>3383651</v>
      </c>
      <c r="AB37" s="26">
        <f t="shared" si="12"/>
        <v>3081131</v>
      </c>
      <c r="AC37" s="26">
        <f t="shared" si="12"/>
        <v>83721394.5</v>
      </c>
      <c r="AD37" s="26">
        <f t="shared" si="12"/>
        <v>1454606.5</v>
      </c>
      <c r="AE37" s="26">
        <f t="shared" si="12"/>
        <v>26676508</v>
      </c>
      <c r="AF37" s="26">
        <f t="shared" si="12"/>
        <v>32261447</v>
      </c>
      <c r="AG37" s="26">
        <f t="shared" si="12"/>
        <v>13152757</v>
      </c>
      <c r="AH37" s="26">
        <f t="shared" si="12"/>
        <v>10176076</v>
      </c>
    </row>
    <row r="38" spans="1:36" s="3" customFormat="1" ht="15" customHeight="1" x14ac:dyDescent="0.25">
      <c r="A38" s="27"/>
      <c r="B38" s="3" t="s">
        <v>25</v>
      </c>
      <c r="E38" s="28">
        <f>SUM(F38:J38)</f>
        <v>9150117</v>
      </c>
      <c r="F38" s="28">
        <f>'[1]sum-pass'!E10</f>
        <v>183433</v>
      </c>
      <c r="G38" s="28">
        <f>'[1]sum-pass'!E67</f>
        <v>3092815</v>
      </c>
      <c r="H38" s="28">
        <f>'[1]sum-pass'!E177</f>
        <v>3519465</v>
      </c>
      <c r="I38" s="28">
        <f>'[1]sum-pass'!E306</f>
        <v>1354986</v>
      </c>
      <c r="J38" s="28">
        <f>'[1]sum-pass'!E370</f>
        <v>999418</v>
      </c>
      <c r="K38" s="28">
        <f>SUM(L38:P38)</f>
        <v>13932650</v>
      </c>
      <c r="L38" s="28">
        <f>'[1]sum-pass'!I10</f>
        <v>224357</v>
      </c>
      <c r="M38" s="28">
        <f>'[1]sum-pass'!I67</f>
        <v>4972972</v>
      </c>
      <c r="N38" s="28">
        <f>'[1]sum-pass'!I177</f>
        <v>5284520</v>
      </c>
      <c r="O38" s="28">
        <f>'[1]sum-pass'!I306</f>
        <v>2176642</v>
      </c>
      <c r="P38" s="28">
        <f>'[1]sum-pass'!I370</f>
        <v>1274159</v>
      </c>
      <c r="Q38" s="28">
        <f>SUM(R38:V38)</f>
        <v>8767878</v>
      </c>
      <c r="R38" s="28">
        <f>'[1]sum-pass'!M10</f>
        <v>130766</v>
      </c>
      <c r="S38" s="28">
        <f>'[1]sum-pass'!M67</f>
        <v>2472604</v>
      </c>
      <c r="T38" s="28">
        <f>'[1]sum-pass'!M177</f>
        <v>3496579</v>
      </c>
      <c r="U38" s="28">
        <f>'[1]sum-pass'!M306</f>
        <v>1402753</v>
      </c>
      <c r="V38" s="28">
        <f>'[1]sum-pass'!M370</f>
        <v>1265176</v>
      </c>
      <c r="W38" s="28">
        <f>SUM(X38:AB38)</f>
        <v>10458039</v>
      </c>
      <c r="X38" s="28">
        <f>'[1]sum-pass'!Q10</f>
        <v>128038</v>
      </c>
      <c r="Y38" s="28">
        <f>'[1]sum-pass'!Q67</f>
        <v>3048958</v>
      </c>
      <c r="Z38" s="28">
        <f>'[1]sum-pass'!Q177</f>
        <v>4082566</v>
      </c>
      <c r="AA38" s="28">
        <f>'[1]sum-pass'!Q306</f>
        <v>1651987</v>
      </c>
      <c r="AB38" s="28">
        <f>'[1]sum-pass'!Q370</f>
        <v>1546490</v>
      </c>
      <c r="AC38" s="28">
        <f>SUM(AD38:AH38)</f>
        <v>42308684</v>
      </c>
      <c r="AD38" s="28">
        <f t="shared" ref="AD38:AH40" si="13">F38+L38+R38+X38</f>
        <v>666594</v>
      </c>
      <c r="AE38" s="28">
        <f t="shared" si="13"/>
        <v>13587349</v>
      </c>
      <c r="AF38" s="28">
        <f t="shared" si="13"/>
        <v>16383130</v>
      </c>
      <c r="AG38" s="28">
        <f t="shared" si="13"/>
        <v>6586368</v>
      </c>
      <c r="AH38" s="28">
        <f t="shared" si="13"/>
        <v>5085243</v>
      </c>
    </row>
    <row r="39" spans="1:36" s="3" customFormat="1" ht="15" customHeight="1" x14ac:dyDescent="0.25">
      <c r="A39" s="27"/>
      <c r="B39" s="3" t="s">
        <v>26</v>
      </c>
      <c r="E39" s="28">
        <f>SUM(F39:J39)</f>
        <v>8881197</v>
      </c>
      <c r="F39" s="28">
        <f>'[1]sum-pass'!F10</f>
        <v>172229</v>
      </c>
      <c r="G39" s="28">
        <f>'[1]sum-pass'!F67</f>
        <v>2973529</v>
      </c>
      <c r="H39" s="28">
        <f>'[1]sum-pass'!F177</f>
        <v>3428793</v>
      </c>
      <c r="I39" s="28">
        <f>'[1]sum-pass'!F306</f>
        <v>1302381</v>
      </c>
      <c r="J39" s="28">
        <f>'[1]sum-pass'!F370</f>
        <v>1004265</v>
      </c>
      <c r="K39" s="28">
        <f>SUM(L39:P39)</f>
        <v>13494554</v>
      </c>
      <c r="L39" s="28">
        <f>'[1]sum-pass'!J10</f>
        <v>212632</v>
      </c>
      <c r="M39" s="28">
        <f>'[1]sum-pass'!J67</f>
        <v>4776508</v>
      </c>
      <c r="N39" s="28">
        <f>'[1]sum-pass'!J177</f>
        <v>5074629</v>
      </c>
      <c r="O39" s="28">
        <f>'[1]sum-pass'!J306</f>
        <v>2153886</v>
      </c>
      <c r="P39" s="28">
        <f>'[1]sum-pass'!J370</f>
        <v>1276899</v>
      </c>
      <c r="Q39" s="28">
        <f>SUM(R39:V39)</f>
        <v>8535931</v>
      </c>
      <c r="R39" s="28">
        <f>'[1]sum-pass'!N10</f>
        <v>110573</v>
      </c>
      <c r="S39" s="28">
        <f>'[1]sum-pass'!N67</f>
        <v>2325426</v>
      </c>
      <c r="T39" s="28">
        <f>'[1]sum-pass'!N177</f>
        <v>3446446</v>
      </c>
      <c r="U39" s="28">
        <f>'[1]sum-pass'!N306</f>
        <v>1378458</v>
      </c>
      <c r="V39" s="28">
        <f>'[1]sum-pass'!N370</f>
        <v>1275028</v>
      </c>
      <c r="W39" s="28">
        <f>SUM(X39:AB39)</f>
        <v>10287264</v>
      </c>
      <c r="X39" s="28">
        <f>'[1]sum-pass'!R10</f>
        <v>137524</v>
      </c>
      <c r="Y39" s="28">
        <f>'[1]sum-pass'!R67</f>
        <v>2969825</v>
      </c>
      <c r="Z39" s="28">
        <f>'[1]sum-pass'!R177</f>
        <v>3913610</v>
      </c>
      <c r="AA39" s="28">
        <f>'[1]sum-pass'!R306</f>
        <v>1731664</v>
      </c>
      <c r="AB39" s="28">
        <f>'[1]sum-pass'!R370</f>
        <v>1534641</v>
      </c>
      <c r="AC39" s="28">
        <f>SUM(AD39:AH39)</f>
        <v>41198946</v>
      </c>
      <c r="AD39" s="28">
        <f t="shared" si="13"/>
        <v>632958</v>
      </c>
      <c r="AE39" s="28">
        <f t="shared" si="13"/>
        <v>13045288</v>
      </c>
      <c r="AF39" s="28">
        <f t="shared" si="13"/>
        <v>15863478</v>
      </c>
      <c r="AG39" s="28">
        <f t="shared" si="13"/>
        <v>6566389</v>
      </c>
      <c r="AH39" s="28">
        <f t="shared" si="13"/>
        <v>5090833</v>
      </c>
    </row>
    <row r="40" spans="1:36" s="3" customFormat="1" ht="15" customHeight="1" x14ac:dyDescent="0.25">
      <c r="A40" s="27"/>
      <c r="B40" s="3" t="s">
        <v>27</v>
      </c>
      <c r="E40" s="28">
        <f>SUM(F40:J40)</f>
        <v>112246</v>
      </c>
      <c r="F40" s="28">
        <f>'[1]sum-pass'!$G$10</f>
        <v>79574</v>
      </c>
      <c r="G40" s="28">
        <f>'[1]sum-pass'!$G$67</f>
        <v>29513</v>
      </c>
      <c r="H40" s="28">
        <f>'[1]sum-pass'!$G$177</f>
        <v>3159</v>
      </c>
      <c r="I40" s="28">
        <f>'[1]sum-pass'!$G$306</f>
        <v>0</v>
      </c>
      <c r="J40" s="28">
        <f>'[1]sum-pass'!$G$370</f>
        <v>0</v>
      </c>
      <c r="K40" s="28">
        <f>SUM(L40:P40)</f>
        <v>36099</v>
      </c>
      <c r="L40" s="28">
        <f>'[1]sum-pass'!$K$10</f>
        <v>19192</v>
      </c>
      <c r="M40" s="28">
        <f>'[1]sum-pass'!$K$67</f>
        <v>6845</v>
      </c>
      <c r="N40" s="28">
        <f>'[1]sum-pass'!$K$177</f>
        <v>10062</v>
      </c>
      <c r="O40" s="28">
        <f>'[1]sum-pass'!$K$306</f>
        <v>0</v>
      </c>
      <c r="P40" s="28">
        <f>'[1]sum-pass'!$K$370</f>
        <v>0</v>
      </c>
      <c r="Q40" s="28">
        <f>SUM(R40:V40)</f>
        <v>18164</v>
      </c>
      <c r="R40" s="28">
        <f>'[1]sum-pass'!$O$10</f>
        <v>17522</v>
      </c>
      <c r="S40" s="28">
        <f>'[1]sum-pass'!$O$67</f>
        <v>642</v>
      </c>
      <c r="T40" s="28">
        <f>'[1]sum-pass'!$O$177</f>
        <v>0</v>
      </c>
      <c r="U40" s="28">
        <f>'[1]sum-pass'!$O$306</f>
        <v>0</v>
      </c>
      <c r="V40" s="28">
        <f>'[1]sum-pass'!$O$370</f>
        <v>0</v>
      </c>
      <c r="W40" s="28">
        <f>SUM(X40:AB40)</f>
        <v>47255.5</v>
      </c>
      <c r="X40" s="28">
        <f>'[1]sum-pass'!$S$10</f>
        <v>38766.5</v>
      </c>
      <c r="Y40" s="28">
        <f>'[1]sum-pass'!$S$67</f>
        <v>6871</v>
      </c>
      <c r="Z40" s="28">
        <f>'[1]sum-pass'!$S$177</f>
        <v>1618</v>
      </c>
      <c r="AA40" s="28">
        <f>'[1]sum-pass'!$S$306</f>
        <v>0</v>
      </c>
      <c r="AB40" s="28">
        <f>'[1]sum-pass'!$S$370</f>
        <v>0</v>
      </c>
      <c r="AC40" s="28">
        <f>SUM(AD40:AH40)</f>
        <v>213764.5</v>
      </c>
      <c r="AD40" s="28">
        <f t="shared" si="13"/>
        <v>155054.5</v>
      </c>
      <c r="AE40" s="28">
        <f t="shared" si="13"/>
        <v>43871</v>
      </c>
      <c r="AF40" s="28">
        <f t="shared" si="13"/>
        <v>14839</v>
      </c>
      <c r="AG40" s="28">
        <f t="shared" si="13"/>
        <v>0</v>
      </c>
      <c r="AH40" s="28">
        <f t="shared" si="13"/>
        <v>0</v>
      </c>
    </row>
    <row r="41" spans="1:36" s="3" customFormat="1" ht="15" customHeight="1" x14ac:dyDescent="0.25">
      <c r="A41" s="27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</row>
    <row r="42" spans="1:36" s="29" customFormat="1" ht="15" customHeight="1" x14ac:dyDescent="0.3">
      <c r="A42" s="25" t="s">
        <v>28</v>
      </c>
      <c r="E42" s="26">
        <f t="shared" ref="E42:AH42" si="14">E44+E50</f>
        <v>1735844</v>
      </c>
      <c r="F42" s="26">
        <f t="shared" si="14"/>
        <v>76</v>
      </c>
      <c r="G42" s="26">
        <f t="shared" si="14"/>
        <v>593693</v>
      </c>
      <c r="H42" s="26">
        <f t="shared" si="14"/>
        <v>664907</v>
      </c>
      <c r="I42" s="26">
        <f t="shared" si="14"/>
        <v>406293</v>
      </c>
      <c r="J42" s="26">
        <f t="shared" si="14"/>
        <v>70875</v>
      </c>
      <c r="K42" s="26">
        <f t="shared" si="14"/>
        <v>2212850</v>
      </c>
      <c r="L42" s="26">
        <f t="shared" si="14"/>
        <v>142</v>
      </c>
      <c r="M42" s="26">
        <f t="shared" si="14"/>
        <v>767512</v>
      </c>
      <c r="N42" s="26">
        <f t="shared" si="14"/>
        <v>850082</v>
      </c>
      <c r="O42" s="26">
        <f t="shared" si="14"/>
        <v>509611</v>
      </c>
      <c r="P42" s="26">
        <f t="shared" si="14"/>
        <v>85503</v>
      </c>
      <c r="Q42" s="26">
        <f t="shared" si="14"/>
        <v>1799561</v>
      </c>
      <c r="R42" s="26">
        <f t="shared" si="14"/>
        <v>109</v>
      </c>
      <c r="S42" s="26">
        <f t="shared" si="14"/>
        <v>573124</v>
      </c>
      <c r="T42" s="26">
        <f t="shared" si="14"/>
        <v>705904</v>
      </c>
      <c r="U42" s="26">
        <f t="shared" si="14"/>
        <v>425392</v>
      </c>
      <c r="V42" s="26">
        <f t="shared" si="14"/>
        <v>95032</v>
      </c>
      <c r="W42" s="26">
        <f t="shared" si="14"/>
        <v>2070708</v>
      </c>
      <c r="X42" s="26">
        <f t="shared" si="14"/>
        <v>93</v>
      </c>
      <c r="Y42" s="26">
        <f t="shared" si="14"/>
        <v>632590</v>
      </c>
      <c r="Z42" s="26">
        <f t="shared" si="14"/>
        <v>793221</v>
      </c>
      <c r="AA42" s="26">
        <f t="shared" si="14"/>
        <v>492070</v>
      </c>
      <c r="AB42" s="26">
        <f t="shared" si="14"/>
        <v>152734</v>
      </c>
      <c r="AC42" s="26">
        <f t="shared" si="14"/>
        <v>7818963</v>
      </c>
      <c r="AD42" s="26">
        <f t="shared" si="14"/>
        <v>420</v>
      </c>
      <c r="AE42" s="26">
        <f t="shared" si="14"/>
        <v>2566919</v>
      </c>
      <c r="AF42" s="26">
        <f>AF44+AF50</f>
        <v>3014114</v>
      </c>
      <c r="AG42" s="26">
        <f t="shared" si="14"/>
        <v>1833366</v>
      </c>
      <c r="AH42" s="26">
        <f t="shared" si="14"/>
        <v>404144</v>
      </c>
      <c r="AJ42" s="3"/>
    </row>
    <row r="43" spans="1:36" s="3" customFormat="1" ht="15" customHeight="1" x14ac:dyDescent="0.25">
      <c r="A43" s="27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</row>
    <row r="44" spans="1:36" s="3" customFormat="1" ht="15" customHeight="1" x14ac:dyDescent="0.25">
      <c r="A44" s="27"/>
      <c r="B44" s="3" t="s">
        <v>19</v>
      </c>
      <c r="E44" s="28">
        <f t="shared" ref="E44:AH44" si="15">SUM(E45:E48)</f>
        <v>868808</v>
      </c>
      <c r="F44" s="28">
        <f t="shared" si="15"/>
        <v>7</v>
      </c>
      <c r="G44" s="28">
        <f t="shared" si="15"/>
        <v>291236</v>
      </c>
      <c r="H44" s="28">
        <f t="shared" si="15"/>
        <v>336240</v>
      </c>
      <c r="I44" s="28">
        <f t="shared" si="15"/>
        <v>205581</v>
      </c>
      <c r="J44" s="28">
        <f t="shared" si="15"/>
        <v>35744</v>
      </c>
      <c r="K44" s="28">
        <f t="shared" si="15"/>
        <v>1103188</v>
      </c>
      <c r="L44" s="28">
        <f t="shared" si="15"/>
        <v>3</v>
      </c>
      <c r="M44" s="28">
        <f t="shared" si="15"/>
        <v>377112</v>
      </c>
      <c r="N44" s="28">
        <f t="shared" si="15"/>
        <v>425237</v>
      </c>
      <c r="O44" s="28">
        <f t="shared" si="15"/>
        <v>257113</v>
      </c>
      <c r="P44" s="28">
        <f t="shared" si="15"/>
        <v>43723</v>
      </c>
      <c r="Q44" s="28">
        <f t="shared" si="15"/>
        <v>900744</v>
      </c>
      <c r="R44" s="28">
        <f t="shared" si="15"/>
        <v>0</v>
      </c>
      <c r="S44" s="28">
        <f t="shared" si="15"/>
        <v>280715</v>
      </c>
      <c r="T44" s="28">
        <f t="shared" si="15"/>
        <v>355845</v>
      </c>
      <c r="U44" s="28">
        <f t="shared" si="15"/>
        <v>215405</v>
      </c>
      <c r="V44" s="28">
        <f t="shared" si="15"/>
        <v>48779</v>
      </c>
      <c r="W44" s="28">
        <f t="shared" si="15"/>
        <v>1037255</v>
      </c>
      <c r="X44" s="28">
        <f t="shared" si="15"/>
        <v>0</v>
      </c>
      <c r="Y44" s="28">
        <f t="shared" si="15"/>
        <v>309940</v>
      </c>
      <c r="Z44" s="28">
        <f t="shared" si="15"/>
        <v>401452</v>
      </c>
      <c r="AA44" s="28">
        <f t="shared" si="15"/>
        <v>249148</v>
      </c>
      <c r="AB44" s="28">
        <f t="shared" si="15"/>
        <v>76715</v>
      </c>
      <c r="AC44" s="28">
        <f t="shared" si="15"/>
        <v>3909995</v>
      </c>
      <c r="AD44" s="28">
        <f t="shared" si="15"/>
        <v>10</v>
      </c>
      <c r="AE44" s="28">
        <f t="shared" si="15"/>
        <v>1259003</v>
      </c>
      <c r="AF44" s="28">
        <f>SUM(AF45:AF48)</f>
        <v>1518774</v>
      </c>
      <c r="AG44" s="28">
        <f t="shared" si="15"/>
        <v>927247</v>
      </c>
      <c r="AH44" s="28">
        <f t="shared" si="15"/>
        <v>204961</v>
      </c>
    </row>
    <row r="45" spans="1:36" s="3" customFormat="1" ht="15" customHeight="1" x14ac:dyDescent="0.25">
      <c r="A45" s="27"/>
      <c r="C45" s="3" t="s">
        <v>29</v>
      </c>
      <c r="E45" s="28">
        <f>SUM(F45:J45)</f>
        <v>164923</v>
      </c>
      <c r="F45" s="28">
        <f>'[1]sum-roro'!F10</f>
        <v>0</v>
      </c>
      <c r="G45" s="28">
        <f>'[1]sum-roro'!F67</f>
        <v>23345</v>
      </c>
      <c r="H45" s="28">
        <f>'[1]sum-roro'!F177</f>
        <v>49399</v>
      </c>
      <c r="I45" s="28">
        <f>'[1]sum-roro'!F306</f>
        <v>76618</v>
      </c>
      <c r="J45" s="28">
        <f>'[1]sum-roro'!F370</f>
        <v>15561</v>
      </c>
      <c r="K45" s="28">
        <f>SUM(L45:P45)</f>
        <v>225863</v>
      </c>
      <c r="L45" s="28">
        <f>'[1]sum-roro'!Q10</f>
        <v>0</v>
      </c>
      <c r="M45" s="28">
        <f>'[1]sum-roro'!Q67</f>
        <v>38419</v>
      </c>
      <c r="N45" s="28">
        <f>'[1]sum-roro'!Q177</f>
        <v>70336</v>
      </c>
      <c r="O45" s="28">
        <f>'[1]sum-roro'!Q306</f>
        <v>97859</v>
      </c>
      <c r="P45" s="28">
        <f>'[1]sum-roro'!Q370</f>
        <v>19249</v>
      </c>
      <c r="Q45" s="28">
        <f>SUM(R45:V45)</f>
        <v>186181</v>
      </c>
      <c r="R45" s="28">
        <f>'[1]sum-roro'!AB10</f>
        <v>0</v>
      </c>
      <c r="S45" s="28">
        <f>'[1]sum-roro'!AB67</f>
        <v>22486</v>
      </c>
      <c r="T45" s="28">
        <f>'[1]sum-roro'!AB177</f>
        <v>58369</v>
      </c>
      <c r="U45" s="28">
        <f>'[1]sum-roro'!AB306</f>
        <v>83781</v>
      </c>
      <c r="V45" s="28">
        <f>'[1]sum-roro'!AB370</f>
        <v>21545</v>
      </c>
      <c r="W45" s="28">
        <f>SUM(X45:AB45)</f>
        <v>247622</v>
      </c>
      <c r="X45" s="28">
        <f>'[1]sum-roro'!AM10</f>
        <v>0</v>
      </c>
      <c r="Y45" s="28">
        <f>'[1]sum-roro'!AM67</f>
        <v>30827</v>
      </c>
      <c r="Z45" s="28">
        <f>'[1]sum-roro'!AM177</f>
        <v>85236</v>
      </c>
      <c r="AA45" s="28">
        <f>'[1]sum-roro'!AM306</f>
        <v>96302</v>
      </c>
      <c r="AB45" s="28">
        <f>'[1]sum-roro'!AM370</f>
        <v>35257</v>
      </c>
      <c r="AC45" s="28">
        <f>SUM(AD45:AH45)</f>
        <v>824589</v>
      </c>
      <c r="AD45" s="28">
        <f t="shared" ref="AD45:AH48" si="16">F45+L45+R45+X45</f>
        <v>0</v>
      </c>
      <c r="AE45" s="28">
        <f t="shared" si="16"/>
        <v>115077</v>
      </c>
      <c r="AF45" s="28">
        <f t="shared" si="16"/>
        <v>263340</v>
      </c>
      <c r="AG45" s="28">
        <f t="shared" si="16"/>
        <v>354560</v>
      </c>
      <c r="AH45" s="28">
        <f t="shared" si="16"/>
        <v>91612</v>
      </c>
    </row>
    <row r="46" spans="1:36" s="3" customFormat="1" ht="15" customHeight="1" x14ac:dyDescent="0.25">
      <c r="A46" s="27"/>
      <c r="C46" s="3" t="s">
        <v>30</v>
      </c>
      <c r="E46" s="28">
        <f>SUM(F46:J46)</f>
        <v>318446</v>
      </c>
      <c r="F46" s="28">
        <f>'[1]sum-roro'!G10</f>
        <v>0</v>
      </c>
      <c r="G46" s="28">
        <f>'[1]sum-roro'!G67</f>
        <v>113799</v>
      </c>
      <c r="H46" s="28">
        <f>'[1]sum-roro'!G177</f>
        <v>122224</v>
      </c>
      <c r="I46" s="28">
        <f>'[1]sum-roro'!G306</f>
        <v>75331</v>
      </c>
      <c r="J46" s="28">
        <f>'[1]sum-roro'!G370</f>
        <v>7092</v>
      </c>
      <c r="K46" s="28">
        <f>SUM(L46:P46)</f>
        <v>464615</v>
      </c>
      <c r="L46" s="28">
        <f>'[1]sum-roro'!R10</f>
        <v>0</v>
      </c>
      <c r="M46" s="28">
        <f>'[1]sum-roro'!R67</f>
        <v>168710</v>
      </c>
      <c r="N46" s="28">
        <f>'[1]sum-roro'!R177</f>
        <v>179410</v>
      </c>
      <c r="O46" s="28">
        <f>'[1]sum-roro'!R306</f>
        <v>104979</v>
      </c>
      <c r="P46" s="28">
        <f>'[1]sum-roro'!R370</f>
        <v>11516</v>
      </c>
      <c r="Q46" s="28">
        <f>SUM(R46:V46)</f>
        <v>325898</v>
      </c>
      <c r="R46" s="28">
        <f>'[1]sum-roro'!AC10</f>
        <v>0</v>
      </c>
      <c r="S46" s="28">
        <f>'[1]sum-roro'!AC67</f>
        <v>113900</v>
      </c>
      <c r="T46" s="28">
        <f>'[1]sum-roro'!AC177</f>
        <v>122366</v>
      </c>
      <c r="U46" s="28">
        <f>'[1]sum-roro'!AC306</f>
        <v>77700</v>
      </c>
      <c r="V46" s="28">
        <f>'[1]sum-roro'!AC370</f>
        <v>11932</v>
      </c>
      <c r="W46" s="28">
        <f>SUM(X46:AB46)</f>
        <v>394278</v>
      </c>
      <c r="X46" s="28">
        <f>'[1]sum-roro'!AN10</f>
        <v>0</v>
      </c>
      <c r="Y46" s="28">
        <f>'[1]sum-roro'!AN67</f>
        <v>130563</v>
      </c>
      <c r="Z46" s="28">
        <f>'[1]sum-roro'!AN177</f>
        <v>145064</v>
      </c>
      <c r="AA46" s="28">
        <f>'[1]sum-roro'!AN306</f>
        <v>95072</v>
      </c>
      <c r="AB46" s="28">
        <f>'[1]sum-roro'!AN370</f>
        <v>23579</v>
      </c>
      <c r="AC46" s="28">
        <f>SUM(AD46:AH46)</f>
        <v>1503237</v>
      </c>
      <c r="AD46" s="28">
        <f t="shared" si="16"/>
        <v>0</v>
      </c>
      <c r="AE46" s="28">
        <f t="shared" si="16"/>
        <v>526972</v>
      </c>
      <c r="AF46" s="28">
        <f t="shared" si="16"/>
        <v>569064</v>
      </c>
      <c r="AG46" s="28">
        <f t="shared" si="16"/>
        <v>353082</v>
      </c>
      <c r="AH46" s="28">
        <f t="shared" si="16"/>
        <v>54119</v>
      </c>
    </row>
    <row r="47" spans="1:36" s="3" customFormat="1" ht="15" customHeight="1" x14ac:dyDescent="0.25">
      <c r="A47" s="27"/>
      <c r="C47" s="3" t="s">
        <v>31</v>
      </c>
      <c r="E47" s="28">
        <f>SUM(F47:J47)</f>
        <v>126050</v>
      </c>
      <c r="F47" s="28">
        <f>'[1]sum-roro'!H10</f>
        <v>0</v>
      </c>
      <c r="G47" s="28">
        <f>'[1]sum-roro'!H67</f>
        <v>53734</v>
      </c>
      <c r="H47" s="28">
        <f>'[1]sum-roro'!H177</f>
        <v>43457</v>
      </c>
      <c r="I47" s="28">
        <f>'[1]sum-roro'!H306</f>
        <v>24260</v>
      </c>
      <c r="J47" s="28">
        <f>'[1]sum-roro'!H370</f>
        <v>4599</v>
      </c>
      <c r="K47" s="28">
        <f>SUM(L47:P47)</f>
        <v>141722</v>
      </c>
      <c r="L47" s="28">
        <f>'[1]sum-roro'!S10</f>
        <v>0</v>
      </c>
      <c r="M47" s="28">
        <f>'[1]sum-roro'!S67</f>
        <v>63772</v>
      </c>
      <c r="N47" s="28">
        <f>'[1]sum-roro'!S177</f>
        <v>47881</v>
      </c>
      <c r="O47" s="28">
        <f>'[1]sum-roro'!S306</f>
        <v>25052</v>
      </c>
      <c r="P47" s="28">
        <f>'[1]sum-roro'!S370</f>
        <v>5017</v>
      </c>
      <c r="Q47" s="28">
        <f>SUM(R47:V47)</f>
        <v>127068</v>
      </c>
      <c r="R47" s="28">
        <f>'[1]sum-roro'!AD10</f>
        <v>0</v>
      </c>
      <c r="S47" s="28">
        <f>'[1]sum-roro'!AD67</f>
        <v>51620</v>
      </c>
      <c r="T47" s="28">
        <f>'[1]sum-roro'!AD177</f>
        <v>46502</v>
      </c>
      <c r="U47" s="28">
        <f>'[1]sum-roro'!AD306</f>
        <v>22340</v>
      </c>
      <c r="V47" s="28">
        <f>'[1]sum-roro'!AD370</f>
        <v>6606</v>
      </c>
      <c r="W47" s="28">
        <f>SUM(X47:AB47)</f>
        <v>131594</v>
      </c>
      <c r="X47" s="28">
        <f>'[1]sum-roro'!AO10</f>
        <v>0</v>
      </c>
      <c r="Y47" s="28">
        <f>'[1]sum-roro'!AO67</f>
        <v>52350</v>
      </c>
      <c r="Z47" s="28">
        <f>'[1]sum-roro'!AO177</f>
        <v>45247</v>
      </c>
      <c r="AA47" s="28">
        <f>'[1]sum-roro'!AO306</f>
        <v>26066</v>
      </c>
      <c r="AB47" s="28">
        <f>'[1]sum-roro'!AO370</f>
        <v>7931</v>
      </c>
      <c r="AC47" s="28">
        <f>SUM(AD47:AH47)</f>
        <v>526434</v>
      </c>
      <c r="AD47" s="28">
        <f t="shared" si="16"/>
        <v>0</v>
      </c>
      <c r="AE47" s="28">
        <f t="shared" si="16"/>
        <v>221476</v>
      </c>
      <c r="AF47" s="28">
        <f t="shared" si="16"/>
        <v>183087</v>
      </c>
      <c r="AG47" s="28">
        <f t="shared" si="16"/>
        <v>97718</v>
      </c>
      <c r="AH47" s="28">
        <f t="shared" si="16"/>
        <v>24153</v>
      </c>
    </row>
    <row r="48" spans="1:36" s="3" customFormat="1" ht="15" customHeight="1" x14ac:dyDescent="0.25">
      <c r="A48" s="27"/>
      <c r="C48" s="3" t="s">
        <v>32</v>
      </c>
      <c r="E48" s="28">
        <f>SUM(F48:J48)</f>
        <v>259389</v>
      </c>
      <c r="F48" s="28">
        <f>'[1]sum-roro'!I10</f>
        <v>7</v>
      </c>
      <c r="G48" s="28">
        <f>'[1]sum-roro'!I67</f>
        <v>100358</v>
      </c>
      <c r="H48" s="28">
        <f>'[1]sum-roro'!I177</f>
        <v>121160</v>
      </c>
      <c r="I48" s="28">
        <f>'[1]sum-roro'!I306</f>
        <v>29372</v>
      </c>
      <c r="J48" s="28">
        <f>'[1]sum-roro'!I370</f>
        <v>8492</v>
      </c>
      <c r="K48" s="28">
        <f>SUM(L48:P48)</f>
        <v>270988</v>
      </c>
      <c r="L48" s="28">
        <f>'[1]sum-roro'!T10</f>
        <v>3</v>
      </c>
      <c r="M48" s="28">
        <f>'[1]sum-roro'!T67</f>
        <v>106211</v>
      </c>
      <c r="N48" s="28">
        <f>'[1]sum-roro'!T177</f>
        <v>127610</v>
      </c>
      <c r="O48" s="28">
        <f>'[1]sum-roro'!T306</f>
        <v>29223</v>
      </c>
      <c r="P48" s="28">
        <f>'[1]sum-roro'!T370</f>
        <v>7941</v>
      </c>
      <c r="Q48" s="28">
        <f>SUM(R48:V48)</f>
        <v>261597</v>
      </c>
      <c r="R48" s="28">
        <f>'[1]sum-roro'!AE10</f>
        <v>0</v>
      </c>
      <c r="S48" s="28">
        <f>'[1]sum-roro'!AE67</f>
        <v>92709</v>
      </c>
      <c r="T48" s="28">
        <f>'[1]sum-roro'!AE177</f>
        <v>128608</v>
      </c>
      <c r="U48" s="28">
        <f>'[1]sum-roro'!AE306</f>
        <v>31584</v>
      </c>
      <c r="V48" s="28">
        <f>'[1]sum-roro'!AE370</f>
        <v>8696</v>
      </c>
      <c r="W48" s="28">
        <f>SUM(X48:AB48)</f>
        <v>263761</v>
      </c>
      <c r="X48" s="28">
        <f>'[1]sum-roro'!AP10</f>
        <v>0</v>
      </c>
      <c r="Y48" s="28">
        <f>'[1]sum-roro'!AP67</f>
        <v>96200</v>
      </c>
      <c r="Z48" s="28">
        <f>'[1]sum-roro'!AP177</f>
        <v>125905</v>
      </c>
      <c r="AA48" s="28">
        <f>'[1]sum-roro'!AP306</f>
        <v>31708</v>
      </c>
      <c r="AB48" s="28">
        <f>'[1]sum-roro'!AP370</f>
        <v>9948</v>
      </c>
      <c r="AC48" s="28">
        <f>SUM(AD48:AH48)</f>
        <v>1055735</v>
      </c>
      <c r="AD48" s="28">
        <f t="shared" si="16"/>
        <v>10</v>
      </c>
      <c r="AE48" s="28">
        <f t="shared" si="16"/>
        <v>395478</v>
      </c>
      <c r="AF48" s="28">
        <f t="shared" si="16"/>
        <v>503283</v>
      </c>
      <c r="AG48" s="28">
        <f t="shared" si="16"/>
        <v>121887</v>
      </c>
      <c r="AH48" s="28">
        <f t="shared" si="16"/>
        <v>35077</v>
      </c>
    </row>
    <row r="49" spans="1:34" s="3" customFormat="1" ht="15" customHeight="1" x14ac:dyDescent="0.25">
      <c r="A49" s="27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</row>
    <row r="50" spans="1:34" s="3" customFormat="1" ht="15" customHeight="1" x14ac:dyDescent="0.25">
      <c r="A50" s="27"/>
      <c r="B50" s="3" t="s">
        <v>20</v>
      </c>
      <c r="E50" s="28">
        <f t="shared" ref="E50:AH50" si="17">SUM(E51:E54)</f>
        <v>867036</v>
      </c>
      <c r="F50" s="28">
        <f t="shared" si="17"/>
        <v>69</v>
      </c>
      <c r="G50" s="28">
        <f t="shared" si="17"/>
        <v>302457</v>
      </c>
      <c r="H50" s="28">
        <f t="shared" si="17"/>
        <v>328667</v>
      </c>
      <c r="I50" s="28">
        <f t="shared" si="17"/>
        <v>200712</v>
      </c>
      <c r="J50" s="28">
        <f t="shared" si="17"/>
        <v>35131</v>
      </c>
      <c r="K50" s="28">
        <f t="shared" si="17"/>
        <v>1109662</v>
      </c>
      <c r="L50" s="28">
        <f t="shared" si="17"/>
        <v>139</v>
      </c>
      <c r="M50" s="28">
        <f t="shared" si="17"/>
        <v>390400</v>
      </c>
      <c r="N50" s="28">
        <f t="shared" si="17"/>
        <v>424845</v>
      </c>
      <c r="O50" s="28">
        <f t="shared" si="17"/>
        <v>252498</v>
      </c>
      <c r="P50" s="28">
        <f t="shared" si="17"/>
        <v>41780</v>
      </c>
      <c r="Q50" s="28">
        <f t="shared" si="17"/>
        <v>898817</v>
      </c>
      <c r="R50" s="28">
        <f t="shared" si="17"/>
        <v>109</v>
      </c>
      <c r="S50" s="28">
        <f t="shared" si="17"/>
        <v>292409</v>
      </c>
      <c r="T50" s="28">
        <f t="shared" si="17"/>
        <v>350059</v>
      </c>
      <c r="U50" s="28">
        <f t="shared" si="17"/>
        <v>209987</v>
      </c>
      <c r="V50" s="28">
        <f t="shared" si="17"/>
        <v>46253</v>
      </c>
      <c r="W50" s="28">
        <f t="shared" si="17"/>
        <v>1033453</v>
      </c>
      <c r="X50" s="28">
        <f t="shared" si="17"/>
        <v>93</v>
      </c>
      <c r="Y50" s="28">
        <f t="shared" si="17"/>
        <v>322650</v>
      </c>
      <c r="Z50" s="28">
        <f t="shared" si="17"/>
        <v>391769</v>
      </c>
      <c r="AA50" s="28">
        <f t="shared" si="17"/>
        <v>242922</v>
      </c>
      <c r="AB50" s="28">
        <f t="shared" si="17"/>
        <v>76019</v>
      </c>
      <c r="AC50" s="28">
        <f t="shared" si="17"/>
        <v>3908968</v>
      </c>
      <c r="AD50" s="28">
        <f t="shared" si="17"/>
        <v>410</v>
      </c>
      <c r="AE50" s="28">
        <f t="shared" si="17"/>
        <v>1307916</v>
      </c>
      <c r="AF50" s="28">
        <f t="shared" si="17"/>
        <v>1495340</v>
      </c>
      <c r="AG50" s="28">
        <f t="shared" si="17"/>
        <v>906119</v>
      </c>
      <c r="AH50" s="28">
        <f t="shared" si="17"/>
        <v>199183</v>
      </c>
    </row>
    <row r="51" spans="1:34" s="3" customFormat="1" ht="15" customHeight="1" x14ac:dyDescent="0.25">
      <c r="A51" s="27"/>
      <c r="C51" s="3" t="s">
        <v>29</v>
      </c>
      <c r="E51" s="28">
        <f>SUM(F51:J51)</f>
        <v>168389</v>
      </c>
      <c r="F51" s="28">
        <f>'[1]sum-roro'!K10</f>
        <v>0</v>
      </c>
      <c r="G51" s="28">
        <f>'[1]sum-roro'!K67</f>
        <v>26233</v>
      </c>
      <c r="H51" s="28">
        <f>'[1]sum-roro'!K177</f>
        <v>49373</v>
      </c>
      <c r="I51" s="28">
        <f>'[1]sum-roro'!K306</f>
        <v>76644</v>
      </c>
      <c r="J51" s="28">
        <f>'[1]sum-roro'!K370</f>
        <v>16139</v>
      </c>
      <c r="K51" s="28">
        <f>SUM(L51:P51)</f>
        <v>233086</v>
      </c>
      <c r="L51" s="28">
        <f>'[1]sum-roro'!V10</f>
        <v>0</v>
      </c>
      <c r="M51" s="28">
        <f>'[1]sum-roro'!V67</f>
        <v>44691</v>
      </c>
      <c r="N51" s="28">
        <f>'[1]sum-roro'!V177</f>
        <v>71345</v>
      </c>
      <c r="O51" s="28">
        <f>'[1]sum-roro'!V306</f>
        <v>98209</v>
      </c>
      <c r="P51" s="28">
        <f>'[1]sum-roro'!V370</f>
        <v>18841</v>
      </c>
      <c r="Q51" s="28">
        <f>SUM(R51:V51)</f>
        <v>187988</v>
      </c>
      <c r="R51" s="28">
        <f>'[1]sum-roro'!AG10</f>
        <v>3</v>
      </c>
      <c r="S51" s="28">
        <f>'[1]sum-roro'!AG67</f>
        <v>22791</v>
      </c>
      <c r="T51" s="28">
        <f>'[1]sum-roro'!AG177</f>
        <v>61011</v>
      </c>
      <c r="U51" s="28">
        <f>'[1]sum-roro'!AG306</f>
        <v>83597</v>
      </c>
      <c r="V51" s="28">
        <f>'[1]sum-roro'!AG370</f>
        <v>20586</v>
      </c>
      <c r="W51" s="28">
        <f>SUM(X51:AB51)</f>
        <v>250176</v>
      </c>
      <c r="X51" s="28">
        <f>'[1]sum-roro'!AR10</f>
        <v>0</v>
      </c>
      <c r="Y51" s="28">
        <f>'[1]sum-roro'!AR67</f>
        <v>34345</v>
      </c>
      <c r="Z51" s="28">
        <f>'[1]sum-roro'!AR177</f>
        <v>83257</v>
      </c>
      <c r="AA51" s="28">
        <f>'[1]sum-roro'!AR306</f>
        <v>95955</v>
      </c>
      <c r="AB51" s="28">
        <f>'[1]sum-roro'!AR370</f>
        <v>36619</v>
      </c>
      <c r="AC51" s="28">
        <f>SUM(AD51:AH51)</f>
        <v>839639</v>
      </c>
      <c r="AD51" s="28">
        <f t="shared" ref="AD51:AH54" si="18">F51+L51+R51+X51</f>
        <v>3</v>
      </c>
      <c r="AE51" s="28">
        <f t="shared" si="18"/>
        <v>128060</v>
      </c>
      <c r="AF51" s="28">
        <f t="shared" si="18"/>
        <v>264986</v>
      </c>
      <c r="AG51" s="28">
        <f t="shared" si="18"/>
        <v>354405</v>
      </c>
      <c r="AH51" s="28">
        <f t="shared" si="18"/>
        <v>92185</v>
      </c>
    </row>
    <row r="52" spans="1:34" s="3" customFormat="1" ht="15" customHeight="1" x14ac:dyDescent="0.25">
      <c r="A52" s="27"/>
      <c r="C52" s="3" t="s">
        <v>30</v>
      </c>
      <c r="E52" s="28">
        <f>SUM(F52:J52)</f>
        <v>313578</v>
      </c>
      <c r="F52" s="28">
        <f>'[1]sum-roro'!L10</f>
        <v>9</v>
      </c>
      <c r="G52" s="28">
        <f>'[1]sum-roro'!L67</f>
        <v>116854</v>
      </c>
      <c r="H52" s="28">
        <f>'[1]sum-roro'!L177</f>
        <v>118656</v>
      </c>
      <c r="I52" s="28">
        <f>'[1]sum-roro'!L306</f>
        <v>71684</v>
      </c>
      <c r="J52" s="28">
        <f>'[1]sum-roro'!L370</f>
        <v>6375</v>
      </c>
      <c r="K52" s="28">
        <f>SUM(L52:P52)</f>
        <v>470318</v>
      </c>
      <c r="L52" s="28">
        <f>'[1]sum-roro'!W10</f>
        <v>25</v>
      </c>
      <c r="M52" s="28">
        <f>'[1]sum-roro'!W67</f>
        <v>178303</v>
      </c>
      <c r="N52" s="28">
        <f>'[1]sum-roro'!W177</f>
        <v>180140</v>
      </c>
      <c r="O52" s="28">
        <f>'[1]sum-roro'!W306</f>
        <v>101300</v>
      </c>
      <c r="P52" s="28">
        <f>'[1]sum-roro'!W370</f>
        <v>10550</v>
      </c>
      <c r="Q52" s="28">
        <f>SUM(R52:V52)</f>
        <v>320036</v>
      </c>
      <c r="R52" s="28">
        <f>'[1]sum-roro'!AH10</f>
        <v>25</v>
      </c>
      <c r="S52" s="28">
        <f>'[1]sum-roro'!AH67</f>
        <v>117709</v>
      </c>
      <c r="T52" s="28">
        <f>'[1]sum-roro'!AH177</f>
        <v>117543</v>
      </c>
      <c r="U52" s="28">
        <f>'[1]sum-roro'!AH306</f>
        <v>73700</v>
      </c>
      <c r="V52" s="28">
        <f>'[1]sum-roro'!AH370</f>
        <v>11059</v>
      </c>
      <c r="W52" s="28">
        <f>SUM(X52:AB52)</f>
        <v>383745</v>
      </c>
      <c r="X52" s="28">
        <f>'[1]sum-roro'!AS10</f>
        <v>39</v>
      </c>
      <c r="Y52" s="28">
        <f>'[1]sum-roro'!AS67</f>
        <v>135721</v>
      </c>
      <c r="Z52" s="28">
        <f>'[1]sum-roro'!AS177</f>
        <v>134355</v>
      </c>
      <c r="AA52" s="28">
        <f>'[1]sum-roro'!AS306</f>
        <v>91392</v>
      </c>
      <c r="AB52" s="28">
        <f>'[1]sum-roro'!AS370</f>
        <v>22238</v>
      </c>
      <c r="AC52" s="28">
        <f>SUM(AD52:AH52)</f>
        <v>1487677</v>
      </c>
      <c r="AD52" s="28">
        <f t="shared" si="18"/>
        <v>98</v>
      </c>
      <c r="AE52" s="28">
        <f t="shared" si="18"/>
        <v>548587</v>
      </c>
      <c r="AF52" s="28">
        <f t="shared" si="18"/>
        <v>550694</v>
      </c>
      <c r="AG52" s="28">
        <f t="shared" si="18"/>
        <v>338076</v>
      </c>
      <c r="AH52" s="28">
        <f t="shared" si="18"/>
        <v>50222</v>
      </c>
    </row>
    <row r="53" spans="1:34" s="3" customFormat="1" ht="15" customHeight="1" x14ac:dyDescent="0.25">
      <c r="A53" s="27"/>
      <c r="C53" s="3" t="s">
        <v>31</v>
      </c>
      <c r="E53" s="28">
        <f>SUM(F53:J53)</f>
        <v>104099</v>
      </c>
      <c r="F53" s="28">
        <f>'[1]sum-roro'!M10</f>
        <v>4</v>
      </c>
      <c r="G53" s="28">
        <f>'[1]sum-roro'!M67</f>
        <v>35040</v>
      </c>
      <c r="H53" s="28">
        <f>'[1]sum-roro'!M177</f>
        <v>40747</v>
      </c>
      <c r="I53" s="28">
        <f>'[1]sum-roro'!M306</f>
        <v>23826</v>
      </c>
      <c r="J53" s="28">
        <f>'[1]sum-roro'!M370</f>
        <v>4482</v>
      </c>
      <c r="K53" s="28">
        <f>SUM(L53:P53)</f>
        <v>111013</v>
      </c>
      <c r="L53" s="28">
        <f>'[1]sum-roro'!X10</f>
        <v>1</v>
      </c>
      <c r="M53" s="28">
        <f>'[1]sum-roro'!X67</f>
        <v>37129</v>
      </c>
      <c r="N53" s="28">
        <f>'[1]sum-roro'!X177</f>
        <v>43990</v>
      </c>
      <c r="O53" s="28">
        <f>'[1]sum-roro'!X306</f>
        <v>24793</v>
      </c>
      <c r="P53" s="28">
        <f>'[1]sum-roro'!X370</f>
        <v>5100</v>
      </c>
      <c r="Q53" s="28">
        <f>SUM(R53:V53)</f>
        <v>107733</v>
      </c>
      <c r="R53" s="28">
        <f>'[1]sum-roro'!AI10</f>
        <v>53</v>
      </c>
      <c r="S53" s="28">
        <f>'[1]sum-roro'!AI67</f>
        <v>35542</v>
      </c>
      <c r="T53" s="28">
        <f>'[1]sum-roro'!AI177</f>
        <v>43399</v>
      </c>
      <c r="U53" s="28">
        <f>'[1]sum-roro'!AI306</f>
        <v>22038</v>
      </c>
      <c r="V53" s="28">
        <f>'[1]sum-roro'!AI370</f>
        <v>6701</v>
      </c>
      <c r="W53" s="28">
        <f>SUM(X53:AB53)</f>
        <v>114127</v>
      </c>
      <c r="X53" s="28">
        <f>'[1]sum-roro'!AT10</f>
        <v>17</v>
      </c>
      <c r="Y53" s="28">
        <f>'[1]sum-roro'!AT67</f>
        <v>34029</v>
      </c>
      <c r="Z53" s="28">
        <f>'[1]sum-roro'!AT177</f>
        <v>46873</v>
      </c>
      <c r="AA53" s="28">
        <f>'[1]sum-roro'!AT306</f>
        <v>25255</v>
      </c>
      <c r="AB53" s="28">
        <f>'[1]sum-roro'!AT370</f>
        <v>7953</v>
      </c>
      <c r="AC53" s="28">
        <f>SUM(AD53:AH53)</f>
        <v>436972</v>
      </c>
      <c r="AD53" s="28">
        <f t="shared" si="18"/>
        <v>75</v>
      </c>
      <c r="AE53" s="28">
        <f t="shared" si="18"/>
        <v>141740</v>
      </c>
      <c r="AF53" s="28">
        <f t="shared" si="18"/>
        <v>175009</v>
      </c>
      <c r="AG53" s="28">
        <f t="shared" si="18"/>
        <v>95912</v>
      </c>
      <c r="AH53" s="28">
        <f t="shared" si="18"/>
        <v>24236</v>
      </c>
    </row>
    <row r="54" spans="1:34" s="3" customFormat="1" ht="15" customHeight="1" x14ac:dyDescent="0.25">
      <c r="A54" s="27"/>
      <c r="C54" s="3" t="s">
        <v>32</v>
      </c>
      <c r="E54" s="28">
        <f>SUM(F54:J54)</f>
        <v>280970</v>
      </c>
      <c r="F54" s="28">
        <f>'[1]sum-roro'!N10</f>
        <v>56</v>
      </c>
      <c r="G54" s="28">
        <f>'[1]sum-roro'!N67</f>
        <v>124330</v>
      </c>
      <c r="H54" s="28">
        <f>'[1]sum-roro'!N177</f>
        <v>119891</v>
      </c>
      <c r="I54" s="28">
        <f>'[1]sum-roro'!N306</f>
        <v>28558</v>
      </c>
      <c r="J54" s="28">
        <f>'[1]sum-roro'!N370</f>
        <v>8135</v>
      </c>
      <c r="K54" s="28">
        <f>SUM(L54:P54)</f>
        <v>295245</v>
      </c>
      <c r="L54" s="28">
        <f>'[1]sum-roro'!Y10</f>
        <v>113</v>
      </c>
      <c r="M54" s="28">
        <f>'[1]sum-roro'!Y67</f>
        <v>130277</v>
      </c>
      <c r="N54" s="28">
        <f>'[1]sum-roro'!Y177</f>
        <v>129370</v>
      </c>
      <c r="O54" s="28">
        <f>'[1]sum-roro'!Y306</f>
        <v>28196</v>
      </c>
      <c r="P54" s="28">
        <f>'[1]sum-roro'!Y370</f>
        <v>7289</v>
      </c>
      <c r="Q54" s="28">
        <f>SUM(R54:V54)</f>
        <v>283060</v>
      </c>
      <c r="R54" s="28">
        <f>'[1]sum-roro'!AJ10</f>
        <v>28</v>
      </c>
      <c r="S54" s="28">
        <f>'[1]sum-roro'!AJ67</f>
        <v>116367</v>
      </c>
      <c r="T54" s="28">
        <f>'[1]sum-roro'!AJ177</f>
        <v>128106</v>
      </c>
      <c r="U54" s="28">
        <f>'[1]sum-roro'!AJ306</f>
        <v>30652</v>
      </c>
      <c r="V54" s="28">
        <f>'[1]sum-roro'!AJ370</f>
        <v>7907</v>
      </c>
      <c r="W54" s="28">
        <f>SUM(X54:AB54)</f>
        <v>285405</v>
      </c>
      <c r="X54" s="28">
        <f>'[1]sum-roro'!AU10</f>
        <v>37</v>
      </c>
      <c r="Y54" s="28">
        <f>'[1]sum-roro'!AU67</f>
        <v>118555</v>
      </c>
      <c r="Z54" s="28">
        <f>'[1]sum-roro'!AU177</f>
        <v>127284</v>
      </c>
      <c r="AA54" s="28">
        <f>'[1]sum-roro'!AU306</f>
        <v>30320</v>
      </c>
      <c r="AB54" s="28">
        <f>'[1]sum-roro'!AU370</f>
        <v>9209</v>
      </c>
      <c r="AC54" s="28">
        <f>SUM(AD54:AH54)</f>
        <v>1144680</v>
      </c>
      <c r="AD54" s="28">
        <f t="shared" si="18"/>
        <v>234</v>
      </c>
      <c r="AE54" s="28">
        <f t="shared" si="18"/>
        <v>489529</v>
      </c>
      <c r="AF54" s="28">
        <f t="shared" si="18"/>
        <v>504651</v>
      </c>
      <c r="AG54" s="28">
        <f t="shared" si="18"/>
        <v>117726</v>
      </c>
      <c r="AH54" s="28">
        <f t="shared" si="18"/>
        <v>32540</v>
      </c>
    </row>
    <row r="55" spans="1:34" s="3" customFormat="1" ht="15" customHeight="1" x14ac:dyDescent="0.25">
      <c r="A55" s="30"/>
      <c r="B55" s="31"/>
      <c r="C55" s="31"/>
      <c r="D55" s="31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</row>
    <row r="56" spans="1:34" s="3" customFormat="1" ht="15" customHeight="1" x14ac:dyDescent="0.25"/>
    <row r="57" spans="1:34" s="33" customFormat="1" ht="15" customHeight="1" x14ac:dyDescent="0.2">
      <c r="A57" s="33" t="s">
        <v>33</v>
      </c>
    </row>
    <row r="58" spans="1:34" s="33" customFormat="1" ht="15" customHeight="1" x14ac:dyDescent="0.2">
      <c r="A58" s="33" t="s">
        <v>34</v>
      </c>
    </row>
    <row r="59" spans="1:34" s="33" customFormat="1" ht="15" customHeight="1" x14ac:dyDescent="0.2">
      <c r="A59" s="33" t="s">
        <v>35</v>
      </c>
    </row>
    <row r="60" spans="1:34" s="33" customFormat="1" ht="15" customHeight="1" x14ac:dyDescent="0.2">
      <c r="A60" s="33" t="s">
        <v>36</v>
      </c>
    </row>
  </sheetData>
  <mergeCells count="36">
    <mergeCell ref="AE6:AE7"/>
    <mergeCell ref="AF6:AF7"/>
    <mergeCell ref="AG6:AG7"/>
    <mergeCell ref="AH6:AH7"/>
    <mergeCell ref="X6:X7"/>
    <mergeCell ref="Y6:Y7"/>
    <mergeCell ref="Z6:Z7"/>
    <mergeCell ref="AA6:AA7"/>
    <mergeCell ref="AB6:AB7"/>
    <mergeCell ref="AD6:AD7"/>
    <mergeCell ref="P6:P7"/>
    <mergeCell ref="R6:R7"/>
    <mergeCell ref="S6:S7"/>
    <mergeCell ref="T6:T7"/>
    <mergeCell ref="U6:U7"/>
    <mergeCell ref="V6:V7"/>
    <mergeCell ref="R5:V5"/>
    <mergeCell ref="W5:W7"/>
    <mergeCell ref="X5:AB5"/>
    <mergeCell ref="AC5:AC7"/>
    <mergeCell ref="AD5:AH5"/>
    <mergeCell ref="F6:F7"/>
    <mergeCell ref="G6:G7"/>
    <mergeCell ref="H6:H7"/>
    <mergeCell ref="I6:I7"/>
    <mergeCell ref="J6:J7"/>
    <mergeCell ref="A5:D7"/>
    <mergeCell ref="E5:E7"/>
    <mergeCell ref="F5:J5"/>
    <mergeCell ref="K5:K7"/>
    <mergeCell ref="L5:P5"/>
    <mergeCell ref="Q5:Q7"/>
    <mergeCell ref="L6:L7"/>
    <mergeCell ref="M6:M7"/>
    <mergeCell ref="N6:N7"/>
    <mergeCell ref="O6:O7"/>
  </mergeCells>
  <printOptions horizontalCentered="1"/>
  <pageMargins left="0.51181102362204722" right="0.51181102362204722" top="0.98425196850393704" bottom="0.74803149606299213" header="0.31496062992125984" footer="0.31496062992125984"/>
  <pageSetup paperSize="9" scale="77" fitToWidth="0" fitToHeight="0" orientation="portrait" horizontalDpi="4294967294" r:id="rId1"/>
  <colBreaks count="4" manualBreakCount="4">
    <brk id="10" max="59" man="1"/>
    <brk id="16" max="59" man="1"/>
    <brk id="22" max="59" man="1"/>
    <brk id="28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</vt:lpstr>
      <vt:lpstr>summary!Print_Area</vt:lpstr>
      <vt:lpstr>summary!Print_Titles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Jireh P. Maniego</dc:creator>
  <cp:lastModifiedBy>Jireh P. Maniego</cp:lastModifiedBy>
  <dcterms:created xsi:type="dcterms:W3CDTF">2023-03-13T02:42:27Z</dcterms:created>
  <dcterms:modified xsi:type="dcterms:W3CDTF">2023-03-13T02:42:44Z</dcterms:modified>
</cp:coreProperties>
</file>