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jacinto\Desktop\PPA FILES\statistics\QSR - working file\Quarterly working file\2023\Q4 2023\FINAL QSR\2023 QSR as of December - website copy\A. 2023 Summary Statistics\"/>
    </mc:Choice>
  </mc:AlternateContent>
  <xr:revisionPtr revIDLastSave="0" documentId="8_{3FFB05D6-E228-4B23-A09A-6B045C392BB2}" xr6:coauthVersionLast="47" xr6:coauthVersionMax="47" xr10:uidLastSave="{00000000-0000-0000-0000-000000000000}"/>
  <bookViews>
    <workbookView xWindow="-120" yWindow="-120" windowWidth="29040" windowHeight="15720" xr2:uid="{00BEE70C-51A5-43BA-A64E-1A5F27723E2A}"/>
  </bookViews>
  <sheets>
    <sheet name="summary" sheetId="1" r:id="rId1"/>
  </sheets>
  <externalReferences>
    <externalReference r:id="rId2"/>
  </externalReferences>
  <definedNames>
    <definedName name="_xlnm.Print_Area" localSheetId="0">summary!$A$1:$AH$61</definedName>
    <definedName name="_xlnm.Print_Titles" localSheetId="0">summary!$A:$D,summary!$1:$7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4" i="1" l="1"/>
  <c r="AA54" i="1"/>
  <c r="Z54" i="1"/>
  <c r="Y54" i="1"/>
  <c r="X54" i="1"/>
  <c r="W54" i="1"/>
  <c r="V54" i="1"/>
  <c r="U54" i="1"/>
  <c r="T54" i="1"/>
  <c r="Q54" i="1" s="1"/>
  <c r="S54" i="1"/>
  <c r="R54" i="1"/>
  <c r="P54" i="1"/>
  <c r="O54" i="1"/>
  <c r="N54" i="1"/>
  <c r="M54" i="1"/>
  <c r="K54" i="1" s="1"/>
  <c r="L54" i="1"/>
  <c r="J54" i="1"/>
  <c r="AH54" i="1" s="1"/>
  <c r="I54" i="1"/>
  <c r="AG54" i="1" s="1"/>
  <c r="H54" i="1"/>
  <c r="AF54" i="1" s="1"/>
  <c r="G54" i="1"/>
  <c r="AE54" i="1" s="1"/>
  <c r="F54" i="1"/>
  <c r="AD54" i="1" s="1"/>
  <c r="E54" i="1"/>
  <c r="AH53" i="1"/>
  <c r="AG53" i="1"/>
  <c r="AB53" i="1"/>
  <c r="AA53" i="1"/>
  <c r="Z53" i="1"/>
  <c r="Y53" i="1"/>
  <c r="W53" i="1" s="1"/>
  <c r="X53" i="1"/>
  <c r="V53" i="1"/>
  <c r="U53" i="1"/>
  <c r="T53" i="1"/>
  <c r="S53" i="1"/>
  <c r="R53" i="1"/>
  <c r="Q53" i="1"/>
  <c r="P53" i="1"/>
  <c r="O53" i="1"/>
  <c r="N53" i="1"/>
  <c r="AF53" i="1" s="1"/>
  <c r="M53" i="1"/>
  <c r="L53" i="1"/>
  <c r="K53" i="1" s="1"/>
  <c r="J53" i="1"/>
  <c r="I53" i="1"/>
  <c r="H53" i="1"/>
  <c r="G53" i="1"/>
  <c r="AE53" i="1" s="1"/>
  <c r="F53" i="1"/>
  <c r="AD53" i="1" s="1"/>
  <c r="E53" i="1"/>
  <c r="AB52" i="1"/>
  <c r="AA52" i="1"/>
  <c r="AA50" i="1" s="1"/>
  <c r="Z52" i="1"/>
  <c r="Y52" i="1"/>
  <c r="X52" i="1"/>
  <c r="W52" i="1"/>
  <c r="V52" i="1"/>
  <c r="U52" i="1"/>
  <c r="T52" i="1"/>
  <c r="Q52" i="1" s="1"/>
  <c r="S52" i="1"/>
  <c r="R52" i="1"/>
  <c r="P52" i="1"/>
  <c r="O52" i="1"/>
  <c r="AG52" i="1" s="1"/>
  <c r="N52" i="1"/>
  <c r="M52" i="1"/>
  <c r="K52" i="1" s="1"/>
  <c r="L52" i="1"/>
  <c r="J52" i="1"/>
  <c r="AH52" i="1" s="1"/>
  <c r="I52" i="1"/>
  <c r="H52" i="1"/>
  <c r="AF52" i="1" s="1"/>
  <c r="G52" i="1"/>
  <c r="AE52" i="1" s="1"/>
  <c r="F52" i="1"/>
  <c r="AD52" i="1" s="1"/>
  <c r="E52" i="1"/>
  <c r="AH51" i="1"/>
  <c r="AG51" i="1"/>
  <c r="AB51" i="1"/>
  <c r="AA51" i="1"/>
  <c r="Z51" i="1"/>
  <c r="Z50" i="1" s="1"/>
  <c r="Y51" i="1"/>
  <c r="W51" i="1" s="1"/>
  <c r="X51" i="1"/>
  <c r="V51" i="1"/>
  <c r="U51" i="1"/>
  <c r="T51" i="1"/>
  <c r="S51" i="1"/>
  <c r="R51" i="1"/>
  <c r="R50" i="1" s="1"/>
  <c r="Q51" i="1"/>
  <c r="P51" i="1"/>
  <c r="O51" i="1"/>
  <c r="N51" i="1"/>
  <c r="N50" i="1" s="1"/>
  <c r="M51" i="1"/>
  <c r="M50" i="1" s="1"/>
  <c r="L51" i="1"/>
  <c r="L50" i="1" s="1"/>
  <c r="J51" i="1"/>
  <c r="J50" i="1" s="1"/>
  <c r="I51" i="1"/>
  <c r="I50" i="1" s="1"/>
  <c r="H51" i="1"/>
  <c r="G51" i="1"/>
  <c r="AE51" i="1" s="1"/>
  <c r="F51" i="1"/>
  <c r="F50" i="1" s="1"/>
  <c r="E51" i="1"/>
  <c r="E50" i="1" s="1"/>
  <c r="AB50" i="1"/>
  <c r="X50" i="1"/>
  <c r="V50" i="1"/>
  <c r="U50" i="1"/>
  <c r="T50" i="1"/>
  <c r="S50" i="1"/>
  <c r="P50" i="1"/>
  <c r="H50" i="1"/>
  <c r="AH48" i="1"/>
  <c r="AG48" i="1"/>
  <c r="AB48" i="1"/>
  <c r="AA48" i="1"/>
  <c r="Z48" i="1"/>
  <c r="Y48" i="1"/>
  <c r="W48" i="1" s="1"/>
  <c r="X48" i="1"/>
  <c r="V48" i="1"/>
  <c r="U48" i="1"/>
  <c r="T48" i="1"/>
  <c r="S48" i="1"/>
  <c r="R48" i="1"/>
  <c r="Q48" i="1"/>
  <c r="P48" i="1"/>
  <c r="O48" i="1"/>
  <c r="N48" i="1"/>
  <c r="N44" i="1" s="1"/>
  <c r="N42" i="1" s="1"/>
  <c r="M48" i="1"/>
  <c r="L48" i="1"/>
  <c r="K48" i="1" s="1"/>
  <c r="J48" i="1"/>
  <c r="I48" i="1"/>
  <c r="H48" i="1"/>
  <c r="G48" i="1"/>
  <c r="AE48" i="1" s="1"/>
  <c r="F48" i="1"/>
  <c r="AD48" i="1" s="1"/>
  <c r="E48" i="1"/>
  <c r="AB47" i="1"/>
  <c r="AA47" i="1"/>
  <c r="Z47" i="1"/>
  <c r="Y47" i="1"/>
  <c r="X47" i="1"/>
  <c r="W47" i="1"/>
  <c r="V47" i="1"/>
  <c r="U47" i="1"/>
  <c r="T47" i="1"/>
  <c r="Q47" i="1" s="1"/>
  <c r="S47" i="1"/>
  <c r="R47" i="1"/>
  <c r="P47" i="1"/>
  <c r="O47" i="1"/>
  <c r="AG47" i="1" s="1"/>
  <c r="N47" i="1"/>
  <c r="M47" i="1"/>
  <c r="K47" i="1" s="1"/>
  <c r="L47" i="1"/>
  <c r="J47" i="1"/>
  <c r="AH47" i="1" s="1"/>
  <c r="I47" i="1"/>
  <c r="H47" i="1"/>
  <c r="AF47" i="1" s="1"/>
  <c r="G47" i="1"/>
  <c r="AE47" i="1" s="1"/>
  <c r="F47" i="1"/>
  <c r="AD47" i="1" s="1"/>
  <c r="E47" i="1"/>
  <c r="AH46" i="1"/>
  <c r="AG46" i="1"/>
  <c r="AB46" i="1"/>
  <c r="AA46" i="1"/>
  <c r="Z46" i="1"/>
  <c r="Y46" i="1"/>
  <c r="W46" i="1" s="1"/>
  <c r="X46" i="1"/>
  <c r="V46" i="1"/>
  <c r="U46" i="1"/>
  <c r="T46" i="1"/>
  <c r="S46" i="1"/>
  <c r="R46" i="1"/>
  <c r="Q46" i="1"/>
  <c r="P46" i="1"/>
  <c r="O46" i="1"/>
  <c r="N46" i="1"/>
  <c r="AF46" i="1" s="1"/>
  <c r="M46" i="1"/>
  <c r="L46" i="1"/>
  <c r="K46" i="1" s="1"/>
  <c r="J46" i="1"/>
  <c r="I46" i="1"/>
  <c r="H46" i="1"/>
  <c r="G46" i="1"/>
  <c r="AE46" i="1" s="1"/>
  <c r="F46" i="1"/>
  <c r="AD46" i="1" s="1"/>
  <c r="E46" i="1"/>
  <c r="AB45" i="1"/>
  <c r="AB44" i="1" s="1"/>
  <c r="AB42" i="1" s="1"/>
  <c r="AA45" i="1"/>
  <c r="AA44" i="1" s="1"/>
  <c r="Z45" i="1"/>
  <c r="Y45" i="1"/>
  <c r="X45" i="1"/>
  <c r="X44" i="1" s="1"/>
  <c r="X42" i="1" s="1"/>
  <c r="W45" i="1"/>
  <c r="W44" i="1" s="1"/>
  <c r="V45" i="1"/>
  <c r="V44" i="1" s="1"/>
  <c r="V42" i="1" s="1"/>
  <c r="U45" i="1"/>
  <c r="U44" i="1" s="1"/>
  <c r="U42" i="1" s="1"/>
  <c r="T45" i="1"/>
  <c r="T44" i="1" s="1"/>
  <c r="T42" i="1" s="1"/>
  <c r="S45" i="1"/>
  <c r="S44" i="1" s="1"/>
  <c r="S42" i="1" s="1"/>
  <c r="R45" i="1"/>
  <c r="P45" i="1"/>
  <c r="P44" i="1" s="1"/>
  <c r="P42" i="1" s="1"/>
  <c r="O45" i="1"/>
  <c r="AG45" i="1" s="1"/>
  <c r="N45" i="1"/>
  <c r="M45" i="1"/>
  <c r="K45" i="1" s="1"/>
  <c r="L45" i="1"/>
  <c r="J45" i="1"/>
  <c r="AH45" i="1" s="1"/>
  <c r="AH44" i="1" s="1"/>
  <c r="I45" i="1"/>
  <c r="H45" i="1"/>
  <c r="AF45" i="1" s="1"/>
  <c r="G45" i="1"/>
  <c r="AE45" i="1" s="1"/>
  <c r="F45" i="1"/>
  <c r="AD45" i="1" s="1"/>
  <c r="E45" i="1"/>
  <c r="Z44" i="1"/>
  <c r="Z42" i="1" s="1"/>
  <c r="Y44" i="1"/>
  <c r="R44" i="1"/>
  <c r="M44" i="1"/>
  <c r="M42" i="1" s="1"/>
  <c r="L44" i="1"/>
  <c r="L42" i="1" s="1"/>
  <c r="J44" i="1"/>
  <c r="J42" i="1" s="1"/>
  <c r="I44" i="1"/>
  <c r="I42" i="1" s="1"/>
  <c r="F44" i="1"/>
  <c r="F42" i="1" s="1"/>
  <c r="E44" i="1"/>
  <c r="AH40" i="1"/>
  <c r="AG40" i="1"/>
  <c r="AB40" i="1"/>
  <c r="AA40" i="1"/>
  <c r="Z40" i="1"/>
  <c r="Y40" i="1"/>
  <c r="W40" i="1" s="1"/>
  <c r="X40" i="1"/>
  <c r="V40" i="1"/>
  <c r="U40" i="1"/>
  <c r="T40" i="1"/>
  <c r="S40" i="1"/>
  <c r="R40" i="1"/>
  <c r="Q40" i="1"/>
  <c r="P40" i="1"/>
  <c r="O40" i="1"/>
  <c r="N40" i="1"/>
  <c r="AF40" i="1" s="1"/>
  <c r="M40" i="1"/>
  <c r="L40" i="1"/>
  <c r="K40" i="1" s="1"/>
  <c r="J40" i="1"/>
  <c r="I40" i="1"/>
  <c r="H40" i="1"/>
  <c r="G40" i="1"/>
  <c r="AE40" i="1" s="1"/>
  <c r="F40" i="1"/>
  <c r="AD40" i="1" s="1"/>
  <c r="E40" i="1"/>
  <c r="AB39" i="1"/>
  <c r="AA39" i="1"/>
  <c r="AA37" i="1" s="1"/>
  <c r="Z39" i="1"/>
  <c r="Y39" i="1"/>
  <c r="X39" i="1"/>
  <c r="W39" i="1"/>
  <c r="V39" i="1"/>
  <c r="U39" i="1"/>
  <c r="T39" i="1"/>
  <c r="Q39" i="1" s="1"/>
  <c r="S39" i="1"/>
  <c r="R39" i="1"/>
  <c r="P39" i="1"/>
  <c r="O39" i="1"/>
  <c r="AG39" i="1" s="1"/>
  <c r="N39" i="1"/>
  <c r="M39" i="1"/>
  <c r="K39" i="1" s="1"/>
  <c r="L39" i="1"/>
  <c r="J39" i="1"/>
  <c r="AH39" i="1" s="1"/>
  <c r="I39" i="1"/>
  <c r="H39" i="1"/>
  <c r="AF39" i="1" s="1"/>
  <c r="G39" i="1"/>
  <c r="AE39" i="1" s="1"/>
  <c r="F39" i="1"/>
  <c r="AD39" i="1" s="1"/>
  <c r="E39" i="1"/>
  <c r="AH38" i="1"/>
  <c r="AH37" i="1" s="1"/>
  <c r="AG38" i="1"/>
  <c r="AB38" i="1"/>
  <c r="AA38" i="1"/>
  <c r="Z38" i="1"/>
  <c r="Z37" i="1" s="1"/>
  <c r="Y38" i="1"/>
  <c r="W38" i="1" s="1"/>
  <c r="X38" i="1"/>
  <c r="V38" i="1"/>
  <c r="U38" i="1"/>
  <c r="T38" i="1"/>
  <c r="S38" i="1"/>
  <c r="R38" i="1"/>
  <c r="R37" i="1" s="1"/>
  <c r="Q38" i="1"/>
  <c r="Q37" i="1" s="1"/>
  <c r="P38" i="1"/>
  <c r="O38" i="1"/>
  <c r="N38" i="1"/>
  <c r="N37" i="1" s="1"/>
  <c r="M38" i="1"/>
  <c r="M37" i="1" s="1"/>
  <c r="L38" i="1"/>
  <c r="L37" i="1" s="1"/>
  <c r="J38" i="1"/>
  <c r="J37" i="1" s="1"/>
  <c r="I38" i="1"/>
  <c r="I37" i="1" s="1"/>
  <c r="H38" i="1"/>
  <c r="G38" i="1"/>
  <c r="AE38" i="1" s="1"/>
  <c r="AE37" i="1" s="1"/>
  <c r="F38" i="1"/>
  <c r="F37" i="1" s="1"/>
  <c r="E38" i="1"/>
  <c r="E37" i="1" s="1"/>
  <c r="AB37" i="1"/>
  <c r="X37" i="1"/>
  <c r="V37" i="1"/>
  <c r="U37" i="1"/>
  <c r="T37" i="1"/>
  <c r="S37" i="1"/>
  <c r="P37" i="1"/>
  <c r="H37" i="1"/>
  <c r="G37" i="1"/>
  <c r="AH35" i="1"/>
  <c r="AG35" i="1"/>
  <c r="AB35" i="1"/>
  <c r="AA35" i="1"/>
  <c r="Z35" i="1"/>
  <c r="Y35" i="1"/>
  <c r="W35" i="1" s="1"/>
  <c r="X35" i="1"/>
  <c r="V35" i="1"/>
  <c r="U35" i="1"/>
  <c r="T35" i="1"/>
  <c r="S35" i="1"/>
  <c r="R35" i="1"/>
  <c r="Q35" i="1"/>
  <c r="P35" i="1"/>
  <c r="O35" i="1"/>
  <c r="N35" i="1"/>
  <c r="N32" i="1" s="1"/>
  <c r="M35" i="1"/>
  <c r="M32" i="1" s="1"/>
  <c r="L35" i="1"/>
  <c r="K35" i="1" s="1"/>
  <c r="J35" i="1"/>
  <c r="I35" i="1"/>
  <c r="H35" i="1"/>
  <c r="G35" i="1"/>
  <c r="AE35" i="1" s="1"/>
  <c r="F35" i="1"/>
  <c r="AD35" i="1" s="1"/>
  <c r="E35" i="1"/>
  <c r="AB34" i="1"/>
  <c r="AB32" i="1" s="1"/>
  <c r="AA34" i="1"/>
  <c r="AA32" i="1" s="1"/>
  <c r="Z34" i="1"/>
  <c r="Y34" i="1"/>
  <c r="X34" i="1"/>
  <c r="X32" i="1" s="1"/>
  <c r="W34" i="1"/>
  <c r="W32" i="1" s="1"/>
  <c r="V34" i="1"/>
  <c r="V32" i="1" s="1"/>
  <c r="U34" i="1"/>
  <c r="U32" i="1" s="1"/>
  <c r="T34" i="1"/>
  <c r="T32" i="1" s="1"/>
  <c r="S34" i="1"/>
  <c r="S32" i="1" s="1"/>
  <c r="R34" i="1"/>
  <c r="P34" i="1"/>
  <c r="P32" i="1" s="1"/>
  <c r="O34" i="1"/>
  <c r="AG34" i="1" s="1"/>
  <c r="AG32" i="1" s="1"/>
  <c r="N34" i="1"/>
  <c r="M34" i="1"/>
  <c r="K34" i="1" s="1"/>
  <c r="K32" i="1" s="1"/>
  <c r="L34" i="1"/>
  <c r="J34" i="1"/>
  <c r="AH34" i="1" s="1"/>
  <c r="AH32" i="1" s="1"/>
  <c r="I34" i="1"/>
  <c r="H34" i="1"/>
  <c r="AF34" i="1" s="1"/>
  <c r="G34" i="1"/>
  <c r="AE34" i="1" s="1"/>
  <c r="AE32" i="1" s="1"/>
  <c r="F34" i="1"/>
  <c r="AD34" i="1" s="1"/>
  <c r="E34" i="1"/>
  <c r="Z32" i="1"/>
  <c r="Y32" i="1"/>
  <c r="R32" i="1"/>
  <c r="L32" i="1"/>
  <c r="J32" i="1"/>
  <c r="I32" i="1"/>
  <c r="F32" i="1"/>
  <c r="E32" i="1"/>
  <c r="AB30" i="1"/>
  <c r="AA30" i="1"/>
  <c r="Z30" i="1"/>
  <c r="Y30" i="1"/>
  <c r="X30" i="1"/>
  <c r="X27" i="1" s="1"/>
  <c r="X25" i="1" s="1"/>
  <c r="W30" i="1"/>
  <c r="V30" i="1"/>
  <c r="U30" i="1"/>
  <c r="T30" i="1"/>
  <c r="Q30" i="1" s="1"/>
  <c r="S30" i="1"/>
  <c r="R30" i="1"/>
  <c r="P30" i="1"/>
  <c r="O30" i="1"/>
  <c r="AG30" i="1" s="1"/>
  <c r="N30" i="1"/>
  <c r="M30" i="1"/>
  <c r="K30" i="1" s="1"/>
  <c r="L30" i="1"/>
  <c r="J30" i="1"/>
  <c r="AH30" i="1" s="1"/>
  <c r="I30" i="1"/>
  <c r="H30" i="1"/>
  <c r="AF30" i="1" s="1"/>
  <c r="G30" i="1"/>
  <c r="G27" i="1" s="1"/>
  <c r="F30" i="1"/>
  <c r="AD30" i="1" s="1"/>
  <c r="E30" i="1"/>
  <c r="AH29" i="1"/>
  <c r="AH27" i="1" s="1"/>
  <c r="AH25" i="1" s="1"/>
  <c r="AG29" i="1"/>
  <c r="AG27" i="1" s="1"/>
  <c r="AB29" i="1"/>
  <c r="AA29" i="1"/>
  <c r="Z29" i="1"/>
  <c r="Z27" i="1" s="1"/>
  <c r="Z25" i="1" s="1"/>
  <c r="Y29" i="1"/>
  <c r="W29" i="1" s="1"/>
  <c r="W27" i="1" s="1"/>
  <c r="X29" i="1"/>
  <c r="V29" i="1"/>
  <c r="U29" i="1"/>
  <c r="T29" i="1"/>
  <c r="S29" i="1"/>
  <c r="R29" i="1"/>
  <c r="R27" i="1" s="1"/>
  <c r="R25" i="1" s="1"/>
  <c r="Q29" i="1"/>
  <c r="Q27" i="1" s="1"/>
  <c r="P29" i="1"/>
  <c r="O29" i="1"/>
  <c r="N29" i="1"/>
  <c r="N27" i="1" s="1"/>
  <c r="M29" i="1"/>
  <c r="M27" i="1" s="1"/>
  <c r="L29" i="1"/>
  <c r="L27" i="1" s="1"/>
  <c r="L25" i="1" s="1"/>
  <c r="J29" i="1"/>
  <c r="J27" i="1" s="1"/>
  <c r="J25" i="1" s="1"/>
  <c r="I29" i="1"/>
  <c r="I27" i="1" s="1"/>
  <c r="I25" i="1" s="1"/>
  <c r="H29" i="1"/>
  <c r="G29" i="1"/>
  <c r="AE29" i="1" s="1"/>
  <c r="F29" i="1"/>
  <c r="F27" i="1" s="1"/>
  <c r="F25" i="1" s="1"/>
  <c r="E29" i="1"/>
  <c r="E27" i="1" s="1"/>
  <c r="E25" i="1" s="1"/>
  <c r="AB27" i="1"/>
  <c r="AA27" i="1"/>
  <c r="V27" i="1"/>
  <c r="U27" i="1"/>
  <c r="T27" i="1"/>
  <c r="S27" i="1"/>
  <c r="P27" i="1"/>
  <c r="O27" i="1"/>
  <c r="H27" i="1"/>
  <c r="AB23" i="1"/>
  <c r="AA23" i="1"/>
  <c r="AA20" i="1" s="1"/>
  <c r="Z23" i="1"/>
  <c r="Y23" i="1"/>
  <c r="X23" i="1"/>
  <c r="W23" i="1"/>
  <c r="V23" i="1"/>
  <c r="U23" i="1"/>
  <c r="T23" i="1"/>
  <c r="Q23" i="1" s="1"/>
  <c r="S23" i="1"/>
  <c r="R23" i="1"/>
  <c r="P23" i="1"/>
  <c r="O23" i="1"/>
  <c r="AG23" i="1" s="1"/>
  <c r="N23" i="1"/>
  <c r="M23" i="1"/>
  <c r="K23" i="1" s="1"/>
  <c r="L23" i="1"/>
  <c r="J23" i="1"/>
  <c r="AH23" i="1" s="1"/>
  <c r="I23" i="1"/>
  <c r="H23" i="1"/>
  <c r="AF23" i="1" s="1"/>
  <c r="G23" i="1"/>
  <c r="AE23" i="1" s="1"/>
  <c r="F23" i="1"/>
  <c r="AD23" i="1" s="1"/>
  <c r="E23" i="1"/>
  <c r="AH22" i="1"/>
  <c r="AH20" i="1" s="1"/>
  <c r="AG22" i="1"/>
  <c r="AG20" i="1" s="1"/>
  <c r="AB22" i="1"/>
  <c r="AA22" i="1"/>
  <c r="Z22" i="1"/>
  <c r="Z20" i="1" s="1"/>
  <c r="Y22" i="1"/>
  <c r="W22" i="1" s="1"/>
  <c r="W20" i="1" s="1"/>
  <c r="X22" i="1"/>
  <c r="V22" i="1"/>
  <c r="U22" i="1"/>
  <c r="T22" i="1"/>
  <c r="S22" i="1"/>
  <c r="R22" i="1"/>
  <c r="R20" i="1" s="1"/>
  <c r="Q22" i="1"/>
  <c r="P22" i="1"/>
  <c r="O22" i="1"/>
  <c r="N22" i="1"/>
  <c r="N20" i="1" s="1"/>
  <c r="M22" i="1"/>
  <c r="M20" i="1" s="1"/>
  <c r="L22" i="1"/>
  <c r="L20" i="1" s="1"/>
  <c r="J22" i="1"/>
  <c r="J20" i="1" s="1"/>
  <c r="I22" i="1"/>
  <c r="I20" i="1" s="1"/>
  <c r="H22" i="1"/>
  <c r="G22" i="1"/>
  <c r="AE22" i="1" s="1"/>
  <c r="AE20" i="1" s="1"/>
  <c r="F22" i="1"/>
  <c r="F20" i="1" s="1"/>
  <c r="E22" i="1"/>
  <c r="E20" i="1" s="1"/>
  <c r="AB20" i="1"/>
  <c r="X20" i="1"/>
  <c r="V20" i="1"/>
  <c r="U20" i="1"/>
  <c r="T20" i="1"/>
  <c r="S20" i="1"/>
  <c r="P20" i="1"/>
  <c r="O20" i="1"/>
  <c r="H20" i="1"/>
  <c r="G20" i="1"/>
  <c r="AH18" i="1"/>
  <c r="AG18" i="1"/>
  <c r="AB18" i="1"/>
  <c r="AA18" i="1"/>
  <c r="Z18" i="1"/>
  <c r="Y18" i="1"/>
  <c r="W18" i="1" s="1"/>
  <c r="X18" i="1"/>
  <c r="V18" i="1"/>
  <c r="U18" i="1"/>
  <c r="T18" i="1"/>
  <c r="S18" i="1"/>
  <c r="R18" i="1"/>
  <c r="Q18" i="1"/>
  <c r="P18" i="1"/>
  <c r="O18" i="1"/>
  <c r="N18" i="1"/>
  <c r="AF18" i="1" s="1"/>
  <c r="M18" i="1"/>
  <c r="L18" i="1"/>
  <c r="K18" i="1" s="1"/>
  <c r="J18" i="1"/>
  <c r="J15" i="1" s="1"/>
  <c r="I18" i="1"/>
  <c r="H18" i="1"/>
  <c r="G18" i="1"/>
  <c r="AE18" i="1" s="1"/>
  <c r="F18" i="1"/>
  <c r="AD18" i="1" s="1"/>
  <c r="AC18" i="1" s="1"/>
  <c r="E18" i="1"/>
  <c r="AB17" i="1"/>
  <c r="AB15" i="1" s="1"/>
  <c r="AB13" i="1" s="1"/>
  <c r="AA17" i="1"/>
  <c r="AA15" i="1" s="1"/>
  <c r="AA13" i="1" s="1"/>
  <c r="Z17" i="1"/>
  <c r="Y17" i="1"/>
  <c r="X17" i="1"/>
  <c r="X15" i="1" s="1"/>
  <c r="X13" i="1" s="1"/>
  <c r="W17" i="1"/>
  <c r="V17" i="1"/>
  <c r="V15" i="1" s="1"/>
  <c r="V13" i="1" s="1"/>
  <c r="U17" i="1"/>
  <c r="U15" i="1" s="1"/>
  <c r="U13" i="1" s="1"/>
  <c r="T17" i="1"/>
  <c r="T15" i="1" s="1"/>
  <c r="T13" i="1" s="1"/>
  <c r="S17" i="1"/>
  <c r="S15" i="1" s="1"/>
  <c r="S13" i="1" s="1"/>
  <c r="R17" i="1"/>
  <c r="P17" i="1"/>
  <c r="P15" i="1" s="1"/>
  <c r="P13" i="1" s="1"/>
  <c r="O17" i="1"/>
  <c r="AG17" i="1" s="1"/>
  <c r="AG15" i="1" s="1"/>
  <c r="N17" i="1"/>
  <c r="M17" i="1"/>
  <c r="K17" i="1" s="1"/>
  <c r="K15" i="1" s="1"/>
  <c r="L17" i="1"/>
  <c r="J17" i="1"/>
  <c r="AH17" i="1" s="1"/>
  <c r="AH15" i="1" s="1"/>
  <c r="I17" i="1"/>
  <c r="H17" i="1"/>
  <c r="AF17" i="1" s="1"/>
  <c r="AF15" i="1" s="1"/>
  <c r="G17" i="1"/>
  <c r="AE17" i="1" s="1"/>
  <c r="F17" i="1"/>
  <c r="AD17" i="1" s="1"/>
  <c r="E17" i="1"/>
  <c r="Z15" i="1"/>
  <c r="Y15" i="1"/>
  <c r="R15" i="1"/>
  <c r="R13" i="1" s="1"/>
  <c r="N15" i="1"/>
  <c r="M15" i="1"/>
  <c r="L15" i="1"/>
  <c r="L13" i="1" s="1"/>
  <c r="I15" i="1"/>
  <c r="I13" i="1" s="1"/>
  <c r="F15" i="1"/>
  <c r="F13" i="1" s="1"/>
  <c r="E15" i="1"/>
  <c r="E13" i="1" s="1"/>
  <c r="AH11" i="1"/>
  <c r="AG11" i="1"/>
  <c r="AB11" i="1"/>
  <c r="AA11" i="1"/>
  <c r="Z11" i="1"/>
  <c r="Y11" i="1"/>
  <c r="W11" i="1" s="1"/>
  <c r="X11" i="1"/>
  <c r="V11" i="1"/>
  <c r="U11" i="1"/>
  <c r="T11" i="1"/>
  <c r="S11" i="1"/>
  <c r="R11" i="1"/>
  <c r="Q11" i="1"/>
  <c r="P11" i="1"/>
  <c r="O11" i="1"/>
  <c r="N11" i="1"/>
  <c r="N9" i="1" s="1"/>
  <c r="M11" i="1"/>
  <c r="M9" i="1" s="1"/>
  <c r="L11" i="1"/>
  <c r="K11" i="1" s="1"/>
  <c r="J11" i="1"/>
  <c r="I11" i="1"/>
  <c r="H11" i="1"/>
  <c r="G11" i="1"/>
  <c r="AE11" i="1" s="1"/>
  <c r="F11" i="1"/>
  <c r="AD11" i="1" s="1"/>
  <c r="E11" i="1"/>
  <c r="AB10" i="1"/>
  <c r="AB9" i="1" s="1"/>
  <c r="AA10" i="1"/>
  <c r="AA9" i="1" s="1"/>
  <c r="Z10" i="1"/>
  <c r="Y10" i="1"/>
  <c r="X10" i="1"/>
  <c r="X9" i="1" s="1"/>
  <c r="W10" i="1"/>
  <c r="W9" i="1" s="1"/>
  <c r="V10" i="1"/>
  <c r="V9" i="1" s="1"/>
  <c r="U10" i="1"/>
  <c r="U9" i="1" s="1"/>
  <c r="T10" i="1"/>
  <c r="T9" i="1" s="1"/>
  <c r="S10" i="1"/>
  <c r="S9" i="1" s="1"/>
  <c r="R10" i="1"/>
  <c r="P10" i="1"/>
  <c r="P9" i="1" s="1"/>
  <c r="O10" i="1"/>
  <c r="AG10" i="1" s="1"/>
  <c r="AG9" i="1" s="1"/>
  <c r="N10" i="1"/>
  <c r="M10" i="1"/>
  <c r="K10" i="1" s="1"/>
  <c r="K9" i="1" s="1"/>
  <c r="L10" i="1"/>
  <c r="J10" i="1"/>
  <c r="AH10" i="1" s="1"/>
  <c r="AH9" i="1" s="1"/>
  <c r="I10" i="1"/>
  <c r="H10" i="1"/>
  <c r="AF10" i="1" s="1"/>
  <c r="G10" i="1"/>
  <c r="AE10" i="1" s="1"/>
  <c r="AE9" i="1" s="1"/>
  <c r="F10" i="1"/>
  <c r="AD10" i="1" s="1"/>
  <c r="E10" i="1"/>
  <c r="Z9" i="1"/>
  <c r="Y9" i="1"/>
  <c r="R9" i="1"/>
  <c r="L9" i="1"/>
  <c r="J9" i="1"/>
  <c r="I9" i="1"/>
  <c r="F9" i="1"/>
  <c r="E9" i="1"/>
  <c r="AG25" i="1" l="1"/>
  <c r="M13" i="1"/>
  <c r="N13" i="1"/>
  <c r="W15" i="1"/>
  <c r="W13" i="1" s="1"/>
  <c r="AC30" i="1"/>
  <c r="R42" i="1"/>
  <c r="Y42" i="1"/>
  <c r="W50" i="1"/>
  <c r="W42" i="1" s="1"/>
  <c r="M25" i="1"/>
  <c r="W37" i="1"/>
  <c r="Z13" i="1"/>
  <c r="N25" i="1"/>
  <c r="AA42" i="1"/>
  <c r="AC45" i="1"/>
  <c r="AD44" i="1"/>
  <c r="AC17" i="1"/>
  <c r="AC15" i="1" s="1"/>
  <c r="AD15" i="1"/>
  <c r="AC23" i="1"/>
  <c r="AE44" i="1"/>
  <c r="AE50" i="1"/>
  <c r="AG50" i="1"/>
  <c r="AE15" i="1"/>
  <c r="AE13" i="1" s="1"/>
  <c r="Q25" i="1"/>
  <c r="AG37" i="1"/>
  <c r="AC46" i="1"/>
  <c r="AH50" i="1"/>
  <c r="O25" i="1"/>
  <c r="AC52" i="1"/>
  <c r="P25" i="1"/>
  <c r="AH42" i="1"/>
  <c r="AH13" i="1"/>
  <c r="S25" i="1"/>
  <c r="AC39" i="1"/>
  <c r="AC10" i="1"/>
  <c r="AC9" i="1" s="1"/>
  <c r="AD9" i="1"/>
  <c r="T25" i="1"/>
  <c r="AC34" i="1"/>
  <c r="AD32" i="1"/>
  <c r="K44" i="1"/>
  <c r="AC47" i="1"/>
  <c r="AC53" i="1"/>
  <c r="K13" i="1"/>
  <c r="J13" i="1"/>
  <c r="Q20" i="1"/>
  <c r="U25" i="1"/>
  <c r="AC40" i="1"/>
  <c r="AF9" i="1"/>
  <c r="AC11" i="1"/>
  <c r="V25" i="1"/>
  <c r="AF32" i="1"/>
  <c r="AC35" i="1"/>
  <c r="AG44" i="1"/>
  <c r="AG42" i="1" s="1"/>
  <c r="AC48" i="1"/>
  <c r="AG13" i="1"/>
  <c r="AA25" i="1"/>
  <c r="W25" i="1"/>
  <c r="AB25" i="1"/>
  <c r="E42" i="1"/>
  <c r="Q50" i="1"/>
  <c r="AC54" i="1"/>
  <c r="O50" i="1"/>
  <c r="G9" i="1"/>
  <c r="G32" i="1"/>
  <c r="G25" i="1" s="1"/>
  <c r="G44" i="1"/>
  <c r="G42" i="1" s="1"/>
  <c r="Q45" i="1"/>
  <c r="Q44" i="1" s="1"/>
  <c r="Q42" i="1" s="1"/>
  <c r="H9" i="1"/>
  <c r="H15" i="1"/>
  <c r="H13" i="1" s="1"/>
  <c r="H32" i="1"/>
  <c r="H25" i="1" s="1"/>
  <c r="H44" i="1"/>
  <c r="H42" i="1" s="1"/>
  <c r="O37" i="1"/>
  <c r="Q10" i="1"/>
  <c r="Q9" i="1" s="1"/>
  <c r="G15" i="1"/>
  <c r="G13" i="1" s="1"/>
  <c r="Q17" i="1"/>
  <c r="Q15" i="1" s="1"/>
  <c r="Q13" i="1" s="1"/>
  <c r="Q34" i="1"/>
  <c r="Q32" i="1" s="1"/>
  <c r="AD22" i="1"/>
  <c r="AD29" i="1"/>
  <c r="AD38" i="1"/>
  <c r="AD51" i="1"/>
  <c r="K22" i="1"/>
  <c r="K20" i="1" s="1"/>
  <c r="K29" i="1"/>
  <c r="K27" i="1" s="1"/>
  <c r="K25" i="1" s="1"/>
  <c r="K38" i="1"/>
  <c r="K37" i="1" s="1"/>
  <c r="K51" i="1"/>
  <c r="K50" i="1" s="1"/>
  <c r="AF11" i="1"/>
  <c r="AF22" i="1"/>
  <c r="AF20" i="1" s="1"/>
  <c r="AF13" i="1" s="1"/>
  <c r="AF29" i="1"/>
  <c r="AF27" i="1" s="1"/>
  <c r="AF35" i="1"/>
  <c r="AF38" i="1"/>
  <c r="AF37" i="1" s="1"/>
  <c r="AF48" i="1"/>
  <c r="AF44" i="1" s="1"/>
  <c r="AF42" i="1" s="1"/>
  <c r="AF51" i="1"/>
  <c r="AF50" i="1" s="1"/>
  <c r="O9" i="1"/>
  <c r="O15" i="1"/>
  <c r="O13" i="1" s="1"/>
  <c r="Y20" i="1"/>
  <c r="Y13" i="1" s="1"/>
  <c r="Y27" i="1"/>
  <c r="Y25" i="1" s="1"/>
  <c r="O32" i="1"/>
  <c r="Y37" i="1"/>
  <c r="O44" i="1"/>
  <c r="Y50" i="1"/>
  <c r="G50" i="1"/>
  <c r="AE30" i="1"/>
  <c r="AE27" i="1" s="1"/>
  <c r="AE25" i="1" s="1"/>
  <c r="AC44" i="1" l="1"/>
  <c r="AF25" i="1"/>
  <c r="AD50" i="1"/>
  <c r="AC51" i="1"/>
  <c r="AC50" i="1" s="1"/>
  <c r="K42" i="1"/>
  <c r="AD37" i="1"/>
  <c r="AC38" i="1"/>
  <c r="AC37" i="1" s="1"/>
  <c r="O42" i="1"/>
  <c r="AD27" i="1"/>
  <c r="AD25" i="1" s="1"/>
  <c r="AC29" i="1"/>
  <c r="AC27" i="1" s="1"/>
  <c r="AC32" i="1"/>
  <c r="AE42" i="1"/>
  <c r="AD42" i="1"/>
  <c r="AD20" i="1"/>
  <c r="AC22" i="1"/>
  <c r="AC20" i="1" s="1"/>
  <c r="AC13" i="1" s="1"/>
  <c r="AD13" i="1"/>
  <c r="AC25" i="1" l="1"/>
  <c r="AC42" i="1"/>
</calcChain>
</file>

<file path=xl/sharedStrings.xml><?xml version="1.0" encoding="utf-8"?>
<sst xmlns="http://schemas.openxmlformats.org/spreadsheetml/2006/main" count="77" uniqueCount="39">
  <si>
    <t>SUMMARY PORT STATISTICS</t>
  </si>
  <si>
    <t>Philippine Ports Authority</t>
  </si>
  <si>
    <t>2023</t>
  </si>
  <si>
    <t>PARTICULARS</t>
  </si>
  <si>
    <t>TOTAL</t>
  </si>
  <si>
    <t>1st Quarter</t>
  </si>
  <si>
    <t>2nd Quarter</t>
  </si>
  <si>
    <t>3rd Quarter</t>
  </si>
  <si>
    <t>4th Quarter</t>
  </si>
  <si>
    <t>GRAND TOTAL</t>
  </si>
  <si>
    <t>MANILA/ N. LUZON</t>
  </si>
  <si>
    <t>SOUTHERN LUZON</t>
  </si>
  <si>
    <t>VISAYAS</t>
  </si>
  <si>
    <t>NORTHERN MINDANAO</t>
  </si>
  <si>
    <t>SOUTHERN MINDANAO</t>
  </si>
  <si>
    <t xml:space="preserve"> 1. Shipcalls</t>
  </si>
  <si>
    <t>Domestic</t>
  </si>
  <si>
    <t>Foreign</t>
  </si>
  <si>
    <t xml:space="preserve"> 2. Cargo Throughput (m.t.)</t>
  </si>
  <si>
    <t>Inbound</t>
  </si>
  <si>
    <t>Outbound</t>
  </si>
  <si>
    <t>Import</t>
  </si>
  <si>
    <t>Export</t>
  </si>
  <si>
    <t xml:space="preserve"> 3. Container Traffic (in TEU)</t>
  </si>
  <si>
    <t xml:space="preserve"> 4. Passenger Traffic</t>
  </si>
  <si>
    <t>Disembarked</t>
  </si>
  <si>
    <t>Embarked</t>
  </si>
  <si>
    <t>Cruise Ships</t>
  </si>
  <si>
    <t>5. RoRo Traffic</t>
  </si>
  <si>
    <t>Type 1</t>
  </si>
  <si>
    <t>Type 2</t>
  </si>
  <si>
    <t>Type 3</t>
  </si>
  <si>
    <t>Type 4</t>
  </si>
  <si>
    <t>Source: Port Management Offices' Monthly Statistical Report</t>
  </si>
  <si>
    <t>Notes:</t>
  </si>
  <si>
    <t>(1) 2023 Port Statistics is a preliminary data.</t>
  </si>
  <si>
    <t>(2) Values may not add up due to rounding off.</t>
  </si>
  <si>
    <t>(3) TMOs' statistics contain only the Terminal Ports under its jurisdiction. Statistics for Other Government Ports and Private Ports are presented in lump-sum totals.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</si>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</sst>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2" fillId="2" borderId="0" xfId="0" applyFont="1" applyFill="1"/>
    <xf numFmtId="3" fontId="2" fillId="2" borderId="0" xfId="0" applyNumberFormat="1" applyFont="1" applyFill="1"/>
    <xf numFmtId="0" fontId="1" fillId="2" borderId="0" xfId="0" quotePrefix="1" applyFont="1" applyFill="1"/>
    <xf numFmtId="3" fontId="2" fillId="2" borderId="1" xfId="0" applyNumberFormat="1" applyFont="1" applyFill="1" applyBorder="1" applyAlignment="1">
      <alignment horizontal="centerContinuous"/>
    </xf>
    <xf numFmtId="3" fontId="2" fillId="2" borderId="2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/>
    <xf numFmtId="3" fontId="1" fillId="2" borderId="11" xfId="0" applyNumberFormat="1" applyFont="1" applyFill="1" applyBorder="1"/>
    <xf numFmtId="3" fontId="2" fillId="2" borderId="5" xfId="0" applyNumberFormat="1" applyFont="1" applyFill="1" applyBorder="1"/>
    <xf numFmtId="3" fontId="2" fillId="2" borderId="11" xfId="0" applyNumberFormat="1" applyFont="1" applyFill="1" applyBorder="1"/>
    <xf numFmtId="3" fontId="1" fillId="2" borderId="0" xfId="0" applyNumberFormat="1" applyFont="1" applyFill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3" fontId="2" fillId="2" borderId="12" xfId="0" applyNumberFormat="1" applyFont="1" applyFill="1" applyBorder="1"/>
    <xf numFmtId="3" fontId="3" fillId="2" borderId="0" xfId="0" applyNumberFormat="1" applyFont="1" applyFill="1"/>
    <xf numFmtId="3" fontId="2" fillId="2" borderId="0" xfId="0" quotePrefix="1" applyNumberFormat="1" applyFont="1" applyFill="1" applyAlignment="1">
      <alignment horizontal="center"/>
    </xf>
    <xf numFmtId="3" fontId="4" fillId="2" borderId="0" xfId="0" applyNumberFormat="1" applyFont="1" applyFill="1"/>
    <xf numFmtId="3" fontId="2" fillId="8" borderId="0" xfId="0" applyNumberFormat="1" applyFont="1" applyFill="1"/>
    <xf numFmtId="3" fontId="4" fillId="8" borderId="0" xfId="0" applyNumberFormat="1" applyFont="1" applyFill="1"/>
    <xf numFmtId="3" fontId="2" fillId="9" borderId="0" xfId="0" applyNumberFormat="1" applyFont="1" applyFill="1"/>
    <xf numFmtId="0" fontId="2" fillId="9" borderId="0" xfId="0" applyFont="1" applyFill="1"/>
    <xf numFmtId="3" fontId="2" fillId="7" borderId="4" xfId="0" applyNumberFormat="1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mjacinto\Desktop\PPA%20FILES\statistics\QSR%20-%20working%20file\Quarterly%20working%20file\2023\Q4%202023\FINAL%20QSR\2023%20QSR%20as%20of%20December.xlsx" TargetMode="External"/><Relationship Id="rId1" Type="http://schemas.openxmlformats.org/officeDocument/2006/relationships/externalLinkPath" Target="/Users/nmjacinto/Desktop/PPA%20FILES/statistics/QSR%20-%20working%20file/Quarterly%20working%20file/2023/Q4%202023/FINAL%20QSR/2023%20QSR%20as%20of%20Dec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um-ship"/>
      <sheetName val="sum-GT"/>
      <sheetName val="sum-cargo"/>
      <sheetName val="sum-pass"/>
      <sheetName val="sum-teu"/>
      <sheetName val="sum-roro"/>
      <sheetName val="shipcalls"/>
      <sheetName val="GT"/>
      <sheetName val="cargo"/>
      <sheetName val="teu"/>
      <sheetName val="passengers"/>
      <sheetName val="roro"/>
      <sheetName val="Comments"/>
      <sheetName val="Sheet1"/>
    </sheetNames>
    <sheetDataSet>
      <sheetData sheetId="0"/>
      <sheetData sheetId="1">
        <row r="10">
          <cell r="E10">
            <v>4078</v>
          </cell>
          <cell r="F10">
            <v>1181</v>
          </cell>
          <cell r="H10">
            <v>4149</v>
          </cell>
          <cell r="I10">
            <v>1154</v>
          </cell>
          <cell r="K10">
            <v>3792</v>
          </cell>
          <cell r="L10">
            <v>1046</v>
          </cell>
          <cell r="N10">
            <v>3638</v>
          </cell>
          <cell r="O10">
            <v>1122</v>
          </cell>
        </row>
        <row r="67">
          <cell r="E67">
            <v>27743</v>
          </cell>
          <cell r="F67">
            <v>623</v>
          </cell>
          <cell r="H67">
            <v>30769</v>
          </cell>
          <cell r="I67">
            <v>526</v>
          </cell>
          <cell r="K67">
            <v>27063</v>
          </cell>
          <cell r="L67">
            <v>569</v>
          </cell>
          <cell r="N67">
            <v>29807</v>
          </cell>
          <cell r="O67">
            <v>602</v>
          </cell>
        </row>
        <row r="185">
          <cell r="E185">
            <v>68932</v>
          </cell>
          <cell r="F185">
            <v>235</v>
          </cell>
          <cell r="H185">
            <v>75659</v>
          </cell>
          <cell r="I185">
            <v>309</v>
          </cell>
          <cell r="K185">
            <v>74083</v>
          </cell>
          <cell r="L185">
            <v>257</v>
          </cell>
          <cell r="N185">
            <v>80131</v>
          </cell>
          <cell r="O185">
            <v>304</v>
          </cell>
        </row>
        <row r="317">
          <cell r="E317">
            <v>12502</v>
          </cell>
          <cell r="F317">
            <v>162</v>
          </cell>
          <cell r="H317">
            <v>14744</v>
          </cell>
          <cell r="I317">
            <v>337</v>
          </cell>
          <cell r="K317">
            <v>14707</v>
          </cell>
          <cell r="L317">
            <v>415</v>
          </cell>
          <cell r="N317">
            <v>15550</v>
          </cell>
          <cell r="O317">
            <v>272</v>
          </cell>
        </row>
        <row r="383">
          <cell r="E383">
            <v>15369</v>
          </cell>
          <cell r="F383">
            <v>503</v>
          </cell>
          <cell r="H383">
            <v>15694</v>
          </cell>
          <cell r="I383">
            <v>487</v>
          </cell>
          <cell r="K383">
            <v>16132</v>
          </cell>
          <cell r="L383">
            <v>517</v>
          </cell>
          <cell r="N383">
            <v>16880</v>
          </cell>
          <cell r="O383">
            <v>519</v>
          </cell>
        </row>
      </sheetData>
      <sheetData sheetId="2"/>
      <sheetData sheetId="3">
        <row r="10">
          <cell r="F10">
            <v>2899941.9007999995</v>
          </cell>
          <cell r="G10">
            <v>5233501.6637081578</v>
          </cell>
          <cell r="I10">
            <v>13140972.263</v>
          </cell>
          <cell r="J10">
            <v>3894914.9599999995</v>
          </cell>
          <cell r="M10">
            <v>2750416.0711079999</v>
          </cell>
          <cell r="N10">
            <v>5221940.285699999</v>
          </cell>
          <cell r="P10">
            <v>14327011.7885</v>
          </cell>
          <cell r="Q10">
            <v>3070945.1630000002</v>
          </cell>
          <cell r="T10">
            <v>2384375.5729999999</v>
          </cell>
          <cell r="U10">
            <v>4886050.3610280007</v>
          </cell>
          <cell r="W10">
            <v>13676532.002</v>
          </cell>
          <cell r="X10">
            <v>2496781.7309999997</v>
          </cell>
          <cell r="AA10">
            <v>2703536.1059999997</v>
          </cell>
          <cell r="AB10">
            <v>5717562.4100000001</v>
          </cell>
          <cell r="AD10">
            <v>14312896.761350501</v>
          </cell>
          <cell r="AE10">
            <v>3538741.5732800001</v>
          </cell>
        </row>
        <row r="67">
          <cell r="F67">
            <v>3286108.7492899997</v>
          </cell>
          <cell r="G67">
            <v>1221094.3069</v>
          </cell>
          <cell r="I67">
            <v>5147929.7</v>
          </cell>
          <cell r="J67">
            <v>1304945.6020000002</v>
          </cell>
          <cell r="M67">
            <v>3463055.3226000001</v>
          </cell>
          <cell r="N67">
            <v>1512337.798838</v>
          </cell>
          <cell r="P67">
            <v>5049389.6239999998</v>
          </cell>
          <cell r="Q67">
            <v>708314.36699999997</v>
          </cell>
          <cell r="T67">
            <v>3394009.2152</v>
          </cell>
          <cell r="U67">
            <v>1386690.9797000003</v>
          </cell>
          <cell r="W67">
            <v>5729133.4339999994</v>
          </cell>
          <cell r="X67">
            <v>732339.63199999998</v>
          </cell>
          <cell r="AA67">
            <v>3245128.1923999996</v>
          </cell>
          <cell r="AB67">
            <v>1358294.1353</v>
          </cell>
          <cell r="AD67">
            <v>5639729.7410000004</v>
          </cell>
          <cell r="AE67">
            <v>1365444.4989999998</v>
          </cell>
        </row>
        <row r="185">
          <cell r="F185">
            <v>3100780.4914199994</v>
          </cell>
          <cell r="G185">
            <v>3584906.7087699994</v>
          </cell>
          <cell r="I185">
            <v>1790300.7450000001</v>
          </cell>
          <cell r="J185">
            <v>2378303.699</v>
          </cell>
          <cell r="M185">
            <v>3239860.9561800002</v>
          </cell>
          <cell r="N185">
            <v>3513071.1589900004</v>
          </cell>
          <cell r="P185">
            <v>1935713.8359999999</v>
          </cell>
          <cell r="Q185">
            <v>6290236.8209999995</v>
          </cell>
          <cell r="T185">
            <v>3316764.4576100004</v>
          </cell>
          <cell r="U185">
            <v>3650764.0863000001</v>
          </cell>
          <cell r="W185">
            <v>1762193.2409999999</v>
          </cell>
          <cell r="X185">
            <v>4173964.1489999997</v>
          </cell>
          <cell r="AA185">
            <v>3171802.5307500004</v>
          </cell>
          <cell r="AB185">
            <v>3727463.0416899994</v>
          </cell>
          <cell r="AD185">
            <v>1862195.2050000001</v>
          </cell>
          <cell r="AE185">
            <v>5093532.1959999995</v>
          </cell>
        </row>
        <row r="317">
          <cell r="F317">
            <v>1472103.4951498809</v>
          </cell>
          <cell r="G317">
            <v>1121491.3450791801</v>
          </cell>
          <cell r="I317">
            <v>1441359.872</v>
          </cell>
          <cell r="J317">
            <v>552005.51900000009</v>
          </cell>
          <cell r="M317">
            <v>1550610.5383108526</v>
          </cell>
          <cell r="N317">
            <v>1327178.3982012712</v>
          </cell>
          <cell r="P317">
            <v>1463396.1708</v>
          </cell>
          <cell r="Q317">
            <v>9887591.6769999992</v>
          </cell>
          <cell r="T317">
            <v>1575575.5773999998</v>
          </cell>
          <cell r="U317">
            <v>1179168.5270200002</v>
          </cell>
          <cell r="W317">
            <v>1364384.8940000001</v>
          </cell>
          <cell r="X317">
            <v>14579085.369999999</v>
          </cell>
          <cell r="AA317">
            <v>1565119.5006999997</v>
          </cell>
          <cell r="AB317">
            <v>1170578.9600000002</v>
          </cell>
          <cell r="AD317">
            <v>1683066.882</v>
          </cell>
          <cell r="AE317">
            <v>5418529.7839999991</v>
          </cell>
        </row>
        <row r="383">
          <cell r="F383">
            <v>1561269.33</v>
          </cell>
          <cell r="G383">
            <v>833040.57949999988</v>
          </cell>
          <cell r="I383">
            <v>2631615.8249000004</v>
          </cell>
          <cell r="J383">
            <v>1274573.5190000001</v>
          </cell>
          <cell r="M383">
            <v>1648978.3590000002</v>
          </cell>
          <cell r="N383">
            <v>813836.06400000001</v>
          </cell>
          <cell r="P383">
            <v>2730568.7659</v>
          </cell>
          <cell r="Q383">
            <v>1513764.4410000001</v>
          </cell>
          <cell r="T383">
            <v>1702129.6779999998</v>
          </cell>
          <cell r="U383">
            <v>792254.91450000007</v>
          </cell>
          <cell r="W383">
            <v>3030858.8390000002</v>
          </cell>
          <cell r="X383">
            <v>1557759.345</v>
          </cell>
          <cell r="AA383">
            <v>1757134.9380000001</v>
          </cell>
          <cell r="AB383">
            <v>870454.40800000005</v>
          </cell>
          <cell r="AD383">
            <v>2927340.73</v>
          </cell>
          <cell r="AE383">
            <v>1579631.9779999999</v>
          </cell>
        </row>
      </sheetData>
      <sheetData sheetId="4">
        <row r="10">
          <cell r="E10">
            <v>108907</v>
          </cell>
          <cell r="F10">
            <v>96077</v>
          </cell>
          <cell r="G10">
            <v>17178</v>
          </cell>
          <cell r="I10">
            <v>88511</v>
          </cell>
          <cell r="J10">
            <v>87915</v>
          </cell>
          <cell r="K10">
            <v>7516</v>
          </cell>
          <cell r="M10">
            <v>103343</v>
          </cell>
          <cell r="N10">
            <v>83549</v>
          </cell>
          <cell r="O10">
            <v>0</v>
          </cell>
          <cell r="Q10">
            <v>71310</v>
          </cell>
          <cell r="R10">
            <v>80559</v>
          </cell>
          <cell r="S10">
            <v>5407</v>
          </cell>
        </row>
        <row r="67">
          <cell r="E67">
            <v>2098121</v>
          </cell>
          <cell r="F67">
            <v>1965113</v>
          </cell>
          <cell r="G67">
            <v>14715</v>
          </cell>
          <cell r="I67">
            <v>2533107</v>
          </cell>
          <cell r="J67">
            <v>2491817</v>
          </cell>
          <cell r="K67">
            <v>6014</v>
          </cell>
          <cell r="M67">
            <v>2379245</v>
          </cell>
          <cell r="N67">
            <v>2369115</v>
          </cell>
          <cell r="O67">
            <v>0</v>
          </cell>
          <cell r="Q67">
            <v>2423851</v>
          </cell>
          <cell r="R67">
            <v>2422593</v>
          </cell>
          <cell r="S67">
            <v>33259</v>
          </cell>
        </row>
        <row r="185">
          <cell r="E185">
            <v>4066667</v>
          </cell>
          <cell r="F185">
            <v>4143247</v>
          </cell>
          <cell r="G185">
            <v>1134</v>
          </cell>
          <cell r="I185">
            <v>4928628</v>
          </cell>
          <cell r="J185">
            <v>4892537</v>
          </cell>
          <cell r="K185">
            <v>0</v>
          </cell>
          <cell r="M185">
            <v>4711965</v>
          </cell>
          <cell r="N185">
            <v>4677216</v>
          </cell>
          <cell r="O185">
            <v>100</v>
          </cell>
          <cell r="Q185">
            <v>4840740</v>
          </cell>
          <cell r="R185">
            <v>4612876</v>
          </cell>
          <cell r="S185">
            <v>1564</v>
          </cell>
        </row>
        <row r="317">
          <cell r="E317">
            <v>941398</v>
          </cell>
          <cell r="F317">
            <v>967966</v>
          </cell>
          <cell r="G317">
            <v>0</v>
          </cell>
          <cell r="I317">
            <v>1216763</v>
          </cell>
          <cell r="J317">
            <v>1214818</v>
          </cell>
          <cell r="K317">
            <v>0</v>
          </cell>
          <cell r="M317">
            <v>1246533</v>
          </cell>
          <cell r="N317">
            <v>1244774</v>
          </cell>
          <cell r="O317">
            <v>160</v>
          </cell>
          <cell r="Q317">
            <v>1142193</v>
          </cell>
          <cell r="R317">
            <v>1116867</v>
          </cell>
          <cell r="S317">
            <v>170</v>
          </cell>
        </row>
        <row r="383">
          <cell r="E383">
            <v>946937</v>
          </cell>
          <cell r="F383">
            <v>938173</v>
          </cell>
          <cell r="G383">
            <v>0</v>
          </cell>
          <cell r="I383">
            <v>1033112</v>
          </cell>
          <cell r="J383">
            <v>1016334</v>
          </cell>
          <cell r="K383">
            <v>0</v>
          </cell>
          <cell r="M383">
            <v>1076419</v>
          </cell>
          <cell r="N383">
            <v>1101752</v>
          </cell>
          <cell r="O383">
            <v>0</v>
          </cell>
          <cell r="Q383">
            <v>1045223</v>
          </cell>
          <cell r="R383">
            <v>999520</v>
          </cell>
          <cell r="S383">
            <v>0</v>
          </cell>
        </row>
      </sheetData>
      <sheetData sheetId="5">
        <row r="10">
          <cell r="F10">
            <v>143081.75</v>
          </cell>
          <cell r="G10">
            <v>166167.25</v>
          </cell>
          <cell r="I10">
            <v>473298.25</v>
          </cell>
          <cell r="J10">
            <v>495189.5</v>
          </cell>
          <cell r="M10">
            <v>122400.25</v>
          </cell>
          <cell r="N10">
            <v>157211</v>
          </cell>
          <cell r="P10">
            <v>499360.5</v>
          </cell>
          <cell r="Q10">
            <v>476621.25</v>
          </cell>
          <cell r="T10">
            <v>135648.5</v>
          </cell>
          <cell r="U10">
            <v>154750.25</v>
          </cell>
          <cell r="W10">
            <v>507787.25</v>
          </cell>
          <cell r="X10">
            <v>480346.5</v>
          </cell>
          <cell r="AA10">
            <v>154265</v>
          </cell>
          <cell r="AB10">
            <v>176170.5</v>
          </cell>
          <cell r="AD10">
            <v>540485.5</v>
          </cell>
          <cell r="AE10">
            <v>526593</v>
          </cell>
        </row>
        <row r="67">
          <cell r="F67">
            <v>19365.5</v>
          </cell>
          <cell r="G67">
            <v>14170</v>
          </cell>
          <cell r="I67">
            <v>31977.25</v>
          </cell>
          <cell r="J67">
            <v>43077.5</v>
          </cell>
          <cell r="M67">
            <v>21561</v>
          </cell>
          <cell r="N67">
            <v>17250</v>
          </cell>
          <cell r="P67">
            <v>35312</v>
          </cell>
          <cell r="Q67">
            <v>38980.25</v>
          </cell>
          <cell r="T67">
            <v>19340.25</v>
          </cell>
          <cell r="U67">
            <v>21068.5</v>
          </cell>
          <cell r="W67">
            <v>39495.25</v>
          </cell>
          <cell r="X67">
            <v>41977</v>
          </cell>
          <cell r="AA67">
            <v>21475</v>
          </cell>
          <cell r="AB67">
            <v>20929</v>
          </cell>
          <cell r="AD67">
            <v>29650.75</v>
          </cell>
          <cell r="AE67">
            <v>35296</v>
          </cell>
        </row>
        <row r="185">
          <cell r="F185">
            <v>54399</v>
          </cell>
          <cell r="G185">
            <v>51887.5</v>
          </cell>
          <cell r="I185">
            <v>0</v>
          </cell>
          <cell r="J185">
            <v>0</v>
          </cell>
          <cell r="M185">
            <v>56545</v>
          </cell>
          <cell r="N185">
            <v>52244.5</v>
          </cell>
          <cell r="P185">
            <v>0</v>
          </cell>
          <cell r="Q185">
            <v>0</v>
          </cell>
          <cell r="T185">
            <v>54038</v>
          </cell>
          <cell r="U185">
            <v>49827.5</v>
          </cell>
          <cell r="W185">
            <v>498</v>
          </cell>
          <cell r="X185">
            <v>426</v>
          </cell>
          <cell r="AA185">
            <v>57456.5</v>
          </cell>
          <cell r="AB185">
            <v>55260.5</v>
          </cell>
          <cell r="AD185">
            <v>499</v>
          </cell>
          <cell r="AE185">
            <v>409</v>
          </cell>
        </row>
        <row r="317">
          <cell r="F317">
            <v>42346.5</v>
          </cell>
          <cell r="G317">
            <v>42814</v>
          </cell>
          <cell r="I317">
            <v>0</v>
          </cell>
          <cell r="J317">
            <v>0</v>
          </cell>
          <cell r="M317">
            <v>42670</v>
          </cell>
          <cell r="N317">
            <v>42376</v>
          </cell>
          <cell r="P317">
            <v>0</v>
          </cell>
          <cell r="Q317">
            <v>0</v>
          </cell>
          <cell r="T317">
            <v>44605.5</v>
          </cell>
          <cell r="U317">
            <v>43231</v>
          </cell>
          <cell r="W317">
            <v>0</v>
          </cell>
          <cell r="X317">
            <v>0</v>
          </cell>
          <cell r="AA317">
            <v>45072.5</v>
          </cell>
          <cell r="AB317">
            <v>43512</v>
          </cell>
          <cell r="AD317">
            <v>0</v>
          </cell>
          <cell r="AE317">
            <v>0</v>
          </cell>
        </row>
        <row r="383">
          <cell r="F383">
            <v>59855.75</v>
          </cell>
          <cell r="G383">
            <v>45029</v>
          </cell>
          <cell r="I383">
            <v>67706.25</v>
          </cell>
          <cell r="J383">
            <v>81158.75</v>
          </cell>
          <cell r="M383">
            <v>58740.5</v>
          </cell>
          <cell r="N383">
            <v>41609.5</v>
          </cell>
          <cell r="P383">
            <v>79947</v>
          </cell>
          <cell r="Q383">
            <v>89250.75</v>
          </cell>
          <cell r="T383">
            <v>62339.5</v>
          </cell>
          <cell r="U383">
            <v>44784.5</v>
          </cell>
          <cell r="W383">
            <v>75895.5</v>
          </cell>
          <cell r="X383">
            <v>82468.75</v>
          </cell>
          <cell r="AA383">
            <v>61595.75</v>
          </cell>
          <cell r="AB383">
            <v>42256.5</v>
          </cell>
          <cell r="AD383">
            <v>79156</v>
          </cell>
          <cell r="AE383">
            <v>87248.75</v>
          </cell>
        </row>
      </sheetData>
      <sheetData sheetId="6">
        <row r="10">
          <cell r="F10">
            <v>1</v>
          </cell>
          <cell r="G10">
            <v>2</v>
          </cell>
          <cell r="H10">
            <v>3</v>
          </cell>
          <cell r="I10">
            <v>4</v>
          </cell>
          <cell r="K10">
            <v>1</v>
          </cell>
          <cell r="L10">
            <v>2</v>
          </cell>
          <cell r="M10">
            <v>3</v>
          </cell>
          <cell r="N10">
            <v>4</v>
          </cell>
          <cell r="Q10">
            <v>0</v>
          </cell>
          <cell r="R10">
            <v>0</v>
          </cell>
          <cell r="S10">
            <v>0</v>
          </cell>
          <cell r="T10">
            <v>232</v>
          </cell>
          <cell r="V10">
            <v>0</v>
          </cell>
          <cell r="W10">
            <v>0</v>
          </cell>
          <cell r="X10">
            <v>0</v>
          </cell>
          <cell r="Y10">
            <v>240</v>
          </cell>
          <cell r="AB10">
            <v>0</v>
          </cell>
          <cell r="AC10">
            <v>0</v>
          </cell>
          <cell r="AD10">
            <v>0</v>
          </cell>
          <cell r="AE10">
            <v>32</v>
          </cell>
          <cell r="AG10">
            <v>0</v>
          </cell>
          <cell r="AH10">
            <v>0</v>
          </cell>
          <cell r="AI10">
            <v>0</v>
          </cell>
          <cell r="AJ10">
            <v>35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67">
          <cell r="F67">
            <v>52200</v>
          </cell>
          <cell r="G67">
            <v>119812</v>
          </cell>
          <cell r="H67">
            <v>57100</v>
          </cell>
          <cell r="I67">
            <v>134099</v>
          </cell>
          <cell r="K67">
            <v>53511</v>
          </cell>
          <cell r="L67">
            <v>133325</v>
          </cell>
          <cell r="M67">
            <v>46702</v>
          </cell>
          <cell r="N67">
            <v>139855</v>
          </cell>
          <cell r="Q67">
            <v>67378</v>
          </cell>
          <cell r="R67">
            <v>146868</v>
          </cell>
          <cell r="S67">
            <v>61431</v>
          </cell>
          <cell r="T67">
            <v>141461</v>
          </cell>
          <cell r="V67">
            <v>72286</v>
          </cell>
          <cell r="W67">
            <v>164358</v>
          </cell>
          <cell r="X67">
            <v>51890</v>
          </cell>
          <cell r="Y67">
            <v>145499</v>
          </cell>
          <cell r="AB67">
            <v>50349</v>
          </cell>
          <cell r="AC67">
            <v>131284</v>
          </cell>
          <cell r="AD67">
            <v>56550</v>
          </cell>
          <cell r="AE67">
            <v>138542</v>
          </cell>
          <cell r="AG67">
            <v>50471</v>
          </cell>
          <cell r="AH67">
            <v>147220</v>
          </cell>
          <cell r="AI67">
            <v>49062</v>
          </cell>
          <cell r="AJ67">
            <v>142773</v>
          </cell>
          <cell r="AM67">
            <v>61652</v>
          </cell>
          <cell r="AN67">
            <v>130746</v>
          </cell>
          <cell r="AO67">
            <v>57887</v>
          </cell>
          <cell r="AP67">
            <v>143112</v>
          </cell>
          <cell r="AR67">
            <v>63920</v>
          </cell>
          <cell r="AS67">
            <v>147501</v>
          </cell>
          <cell r="AT67">
            <v>48262</v>
          </cell>
          <cell r="AU67">
            <v>149679</v>
          </cell>
        </row>
        <row r="185">
          <cell r="F185">
            <v>133470</v>
          </cell>
          <cell r="G185">
            <v>191421</v>
          </cell>
          <cell r="H185">
            <v>65768</v>
          </cell>
          <cell r="I185">
            <v>130865</v>
          </cell>
          <cell r="K185">
            <v>135784</v>
          </cell>
          <cell r="L185">
            <v>176974</v>
          </cell>
          <cell r="M185">
            <v>65425</v>
          </cell>
          <cell r="N185">
            <v>131302</v>
          </cell>
          <cell r="Q185">
            <v>153461</v>
          </cell>
          <cell r="R185">
            <v>228240</v>
          </cell>
          <cell r="S185">
            <v>73631</v>
          </cell>
          <cell r="T185">
            <v>132376</v>
          </cell>
          <cell r="V185">
            <v>152778</v>
          </cell>
          <cell r="W185">
            <v>218024</v>
          </cell>
          <cell r="X185">
            <v>68754</v>
          </cell>
          <cell r="Y185">
            <v>132602</v>
          </cell>
          <cell r="AB185">
            <v>129258</v>
          </cell>
          <cell r="AC185">
            <v>212907</v>
          </cell>
          <cell r="AD185">
            <v>72718</v>
          </cell>
          <cell r="AE185">
            <v>134918</v>
          </cell>
          <cell r="AG185">
            <v>129716</v>
          </cell>
          <cell r="AH185">
            <v>202590</v>
          </cell>
          <cell r="AI185">
            <v>68469</v>
          </cell>
          <cell r="AJ185">
            <v>133918</v>
          </cell>
          <cell r="AM185">
            <v>149209</v>
          </cell>
          <cell r="AN185">
            <v>209425</v>
          </cell>
          <cell r="AO185">
            <v>74000</v>
          </cell>
          <cell r="AP185">
            <v>143067</v>
          </cell>
          <cell r="AR185">
            <v>146257</v>
          </cell>
          <cell r="AS185">
            <v>194300</v>
          </cell>
          <cell r="AT185">
            <v>73026</v>
          </cell>
          <cell r="AU185">
            <v>141106</v>
          </cell>
        </row>
        <row r="317">
          <cell r="F317">
            <v>63825</v>
          </cell>
          <cell r="G317">
            <v>63169</v>
          </cell>
          <cell r="H317">
            <v>21499</v>
          </cell>
          <cell r="I317">
            <v>26762</v>
          </cell>
          <cell r="K317">
            <v>64180</v>
          </cell>
          <cell r="L317">
            <v>60220</v>
          </cell>
          <cell r="M317">
            <v>21177</v>
          </cell>
          <cell r="N317">
            <v>26124</v>
          </cell>
          <cell r="Q317">
            <v>72610</v>
          </cell>
          <cell r="R317">
            <v>77668</v>
          </cell>
          <cell r="S317">
            <v>23864</v>
          </cell>
          <cell r="T317">
            <v>29089</v>
          </cell>
          <cell r="V317">
            <v>72298</v>
          </cell>
          <cell r="W317">
            <v>75336</v>
          </cell>
          <cell r="X317">
            <v>23137</v>
          </cell>
          <cell r="Y317">
            <v>27638</v>
          </cell>
          <cell r="AB317">
            <v>67378</v>
          </cell>
          <cell r="AC317">
            <v>78460</v>
          </cell>
          <cell r="AD317">
            <v>24869</v>
          </cell>
          <cell r="AE317">
            <v>31477</v>
          </cell>
          <cell r="AG317">
            <v>67666</v>
          </cell>
          <cell r="AH317">
            <v>76872</v>
          </cell>
          <cell r="AI317">
            <v>23623</v>
          </cell>
          <cell r="AJ317">
            <v>30005</v>
          </cell>
          <cell r="AM317">
            <v>68919</v>
          </cell>
          <cell r="AN317">
            <v>78958</v>
          </cell>
          <cell r="AO317">
            <v>25847</v>
          </cell>
          <cell r="AP317">
            <v>31861</v>
          </cell>
          <cell r="AR317">
            <v>68502</v>
          </cell>
          <cell r="AS317">
            <v>76851</v>
          </cell>
          <cell r="AT317">
            <v>24298</v>
          </cell>
          <cell r="AU317">
            <v>30520</v>
          </cell>
        </row>
        <row r="383">
          <cell r="F383">
            <v>91862</v>
          </cell>
          <cell r="G383">
            <v>45653</v>
          </cell>
          <cell r="H383">
            <v>9020</v>
          </cell>
          <cell r="I383">
            <v>16794</v>
          </cell>
          <cell r="K383">
            <v>94254</v>
          </cell>
          <cell r="L383">
            <v>49361</v>
          </cell>
          <cell r="M383">
            <v>8366</v>
          </cell>
          <cell r="N383">
            <v>16077</v>
          </cell>
          <cell r="Q383">
            <v>115608</v>
          </cell>
          <cell r="R383">
            <v>52559</v>
          </cell>
          <cell r="S383">
            <v>11611</v>
          </cell>
          <cell r="T383">
            <v>13814</v>
          </cell>
          <cell r="V383">
            <v>109769</v>
          </cell>
          <cell r="W383">
            <v>58045</v>
          </cell>
          <cell r="X383">
            <v>7580</v>
          </cell>
          <cell r="Y383">
            <v>12739</v>
          </cell>
          <cell r="AB383">
            <v>123032</v>
          </cell>
          <cell r="AC383">
            <v>63681</v>
          </cell>
          <cell r="AD383">
            <v>10780</v>
          </cell>
          <cell r="AE383">
            <v>13662</v>
          </cell>
          <cell r="AG383">
            <v>121831</v>
          </cell>
          <cell r="AH383">
            <v>63880</v>
          </cell>
          <cell r="AI383">
            <v>8414</v>
          </cell>
          <cell r="AJ383">
            <v>12844</v>
          </cell>
          <cell r="AM383">
            <v>134492</v>
          </cell>
          <cell r="AN383">
            <v>69352</v>
          </cell>
          <cell r="AO383">
            <v>10548</v>
          </cell>
          <cell r="AP383">
            <v>14395</v>
          </cell>
          <cell r="AR383">
            <v>130165</v>
          </cell>
          <cell r="AS383">
            <v>66785</v>
          </cell>
          <cell r="AT383">
            <v>8683</v>
          </cell>
          <cell r="AU383">
            <v>13445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A2ED-C758-4D19-A6FA-7808D7693B97}">
  <sheetPr>
    <tabColor rgb="FF7030A0"/>
  </sheetPr>
  <dimension ref="A1:BB426"/>
  <sheetViews>
    <sheetView tabSelected="1" view="pageBreakPreview" zoomScale="85" zoomScaleNormal="70" zoomScaleSheetLayoutView="85" workbookViewId="0">
      <pane xSplit="4" ySplit="7" topLeftCell="E8" activePane="bottomRight" state="frozen"/>
      <selection pane="bottomRight" activeCell="G28" sqref="G28"/>
      <selection pane="bottomLeft" activeCell="F178" sqref="F178"/>
      <selection pane="topRight" activeCell="F178" sqref="F178"/>
    </sheetView>
  </sheetViews>
  <sheetFormatPr defaultColWidth="10" defaultRowHeight="15" customHeight="1"/>
  <cols>
    <col min="1" max="1" width="4" style="2" customWidth="1"/>
    <col min="2" max="3" width="2.7109375" style="2" customWidth="1"/>
    <col min="4" max="4" width="25.7109375" style="3" customWidth="1"/>
    <col min="5" max="34" width="16.85546875" style="3" customWidth="1"/>
    <col min="35" max="35" width="10" style="3"/>
    <col min="36" max="36" width="14.28515625" style="3" bestFit="1" customWidth="1"/>
    <col min="37" max="54" width="10" style="3"/>
    <col min="55" max="16384" width="10" style="2"/>
  </cols>
  <sheetData>
    <row r="1" spans="1:34" ht="15" customHeight="1">
      <c r="A1" s="1" t="s">
        <v>0</v>
      </c>
    </row>
    <row r="2" spans="1:34" ht="15" customHeight="1">
      <c r="A2" s="1" t="s">
        <v>1</v>
      </c>
    </row>
    <row r="3" spans="1:34" ht="15" customHeight="1">
      <c r="A3" s="4" t="s">
        <v>2</v>
      </c>
    </row>
    <row r="4" spans="1:34" ht="15" customHeight="1">
      <c r="A4" s="4"/>
    </row>
    <row r="5" spans="1:34" ht="15" customHeight="1">
      <c r="A5" s="29" t="s">
        <v>3</v>
      </c>
      <c r="B5" s="30"/>
      <c r="C5" s="30"/>
      <c r="D5" s="31"/>
      <c r="E5" s="28" t="s">
        <v>4</v>
      </c>
      <c r="F5" s="38" t="s">
        <v>5</v>
      </c>
      <c r="G5" s="38"/>
      <c r="H5" s="38"/>
      <c r="I5" s="38"/>
      <c r="J5" s="38"/>
      <c r="K5" s="39" t="s">
        <v>4</v>
      </c>
      <c r="L5" s="26" t="s">
        <v>6</v>
      </c>
      <c r="M5" s="26"/>
      <c r="N5" s="26"/>
      <c r="O5" s="26"/>
      <c r="P5" s="26"/>
      <c r="Q5" s="27" t="s">
        <v>4</v>
      </c>
      <c r="R5" s="27" t="s">
        <v>7</v>
      </c>
      <c r="S5" s="27"/>
      <c r="T5" s="27"/>
      <c r="U5" s="27"/>
      <c r="V5" s="27"/>
      <c r="W5" s="25" t="s">
        <v>4</v>
      </c>
      <c r="X5" s="25" t="s">
        <v>8</v>
      </c>
      <c r="Y5" s="25"/>
      <c r="Z5" s="25"/>
      <c r="AA5" s="25"/>
      <c r="AB5" s="25"/>
      <c r="AC5" s="24" t="s">
        <v>4</v>
      </c>
      <c r="AD5" s="24" t="s">
        <v>9</v>
      </c>
      <c r="AE5" s="24"/>
      <c r="AF5" s="24"/>
      <c r="AG5" s="24"/>
      <c r="AH5" s="24"/>
    </row>
    <row r="6" spans="1:34" ht="15" customHeight="1">
      <c r="A6" s="32"/>
      <c r="B6" s="33"/>
      <c r="C6" s="33"/>
      <c r="D6" s="34"/>
      <c r="E6" s="28"/>
      <c r="F6" s="28" t="s">
        <v>10</v>
      </c>
      <c r="G6" s="28" t="s">
        <v>11</v>
      </c>
      <c r="H6" s="28" t="s">
        <v>12</v>
      </c>
      <c r="I6" s="28" t="s">
        <v>13</v>
      </c>
      <c r="J6" s="28" t="s">
        <v>14</v>
      </c>
      <c r="K6" s="39"/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7"/>
      <c r="R6" s="27" t="s">
        <v>10</v>
      </c>
      <c r="S6" s="27" t="s">
        <v>11</v>
      </c>
      <c r="T6" s="27" t="s">
        <v>12</v>
      </c>
      <c r="U6" s="27" t="s">
        <v>13</v>
      </c>
      <c r="V6" s="27" t="s">
        <v>14</v>
      </c>
      <c r="W6" s="25"/>
      <c r="X6" s="25" t="s">
        <v>10</v>
      </c>
      <c r="Y6" s="25" t="s">
        <v>11</v>
      </c>
      <c r="Z6" s="25" t="s">
        <v>12</v>
      </c>
      <c r="AA6" s="25" t="s">
        <v>13</v>
      </c>
      <c r="AB6" s="25" t="s">
        <v>14</v>
      </c>
      <c r="AC6" s="24"/>
      <c r="AD6" s="24" t="s">
        <v>10</v>
      </c>
      <c r="AE6" s="24" t="s">
        <v>11</v>
      </c>
      <c r="AF6" s="24" t="s">
        <v>12</v>
      </c>
      <c r="AG6" s="24" t="s">
        <v>13</v>
      </c>
      <c r="AH6" s="24" t="s">
        <v>14</v>
      </c>
    </row>
    <row r="7" spans="1:34" ht="15" customHeight="1">
      <c r="A7" s="35"/>
      <c r="B7" s="36"/>
      <c r="C7" s="36"/>
      <c r="D7" s="37"/>
      <c r="E7" s="28"/>
      <c r="F7" s="28"/>
      <c r="G7" s="28"/>
      <c r="H7" s="28"/>
      <c r="I7" s="28"/>
      <c r="J7" s="28"/>
      <c r="K7" s="39"/>
      <c r="L7" s="26"/>
      <c r="M7" s="26"/>
      <c r="N7" s="26"/>
      <c r="O7" s="26"/>
      <c r="P7" s="26"/>
      <c r="Q7" s="27"/>
      <c r="R7" s="27"/>
      <c r="S7" s="27"/>
      <c r="T7" s="27"/>
      <c r="U7" s="27"/>
      <c r="V7" s="27"/>
      <c r="W7" s="25"/>
      <c r="X7" s="25"/>
      <c r="Y7" s="25"/>
      <c r="Z7" s="25"/>
      <c r="AA7" s="25"/>
      <c r="AB7" s="25"/>
      <c r="AC7" s="24"/>
      <c r="AD7" s="24"/>
      <c r="AE7" s="24"/>
      <c r="AF7" s="24"/>
      <c r="AG7" s="24"/>
      <c r="AH7" s="24"/>
    </row>
    <row r="8" spans="1:34" s="3" customFormat="1" ht="15" customHeight="1">
      <c r="A8" s="5"/>
      <c r="B8" s="6"/>
      <c r="C8" s="6"/>
      <c r="D8" s="6"/>
      <c r="E8" s="7"/>
      <c r="F8" s="7"/>
      <c r="G8" s="7"/>
      <c r="H8" s="8"/>
      <c r="I8" s="7"/>
      <c r="J8" s="7"/>
      <c r="K8" s="7"/>
      <c r="L8" s="7"/>
      <c r="M8" s="7"/>
      <c r="N8" s="8"/>
      <c r="O8" s="7"/>
      <c r="P8" s="7"/>
      <c r="Q8" s="7"/>
      <c r="R8" s="7"/>
      <c r="S8" s="7"/>
      <c r="T8" s="8"/>
      <c r="U8" s="7"/>
      <c r="V8" s="7"/>
      <c r="W8" s="7"/>
      <c r="X8" s="7"/>
      <c r="Y8" s="7"/>
      <c r="Z8" s="8"/>
      <c r="AA8" s="7"/>
      <c r="AB8" s="7"/>
      <c r="AC8" s="7"/>
      <c r="AD8" s="7"/>
      <c r="AE8" s="7"/>
      <c r="AF8" s="8"/>
      <c r="AG8" s="7"/>
      <c r="AH8" s="7"/>
    </row>
    <row r="9" spans="1:34" s="3" customFormat="1" ht="15" customHeight="1">
      <c r="A9" s="9" t="s">
        <v>15</v>
      </c>
      <c r="E9" s="10">
        <f t="shared" ref="E9:AH9" si="0">+E10+E11</f>
        <v>131328</v>
      </c>
      <c r="F9" s="10">
        <f t="shared" si="0"/>
        <v>5259</v>
      </c>
      <c r="G9" s="10">
        <f t="shared" si="0"/>
        <v>28366</v>
      </c>
      <c r="H9" s="10">
        <f t="shared" si="0"/>
        <v>69167</v>
      </c>
      <c r="I9" s="10">
        <f t="shared" si="0"/>
        <v>12664</v>
      </c>
      <c r="J9" s="10">
        <f t="shared" si="0"/>
        <v>15872</v>
      </c>
      <c r="K9" s="10">
        <f t="shared" si="0"/>
        <v>143828</v>
      </c>
      <c r="L9" s="10">
        <f t="shared" si="0"/>
        <v>5303</v>
      </c>
      <c r="M9" s="10">
        <f t="shared" si="0"/>
        <v>31295</v>
      </c>
      <c r="N9" s="10">
        <f t="shared" si="0"/>
        <v>75968</v>
      </c>
      <c r="O9" s="10">
        <f t="shared" si="0"/>
        <v>15081</v>
      </c>
      <c r="P9" s="10">
        <f t="shared" si="0"/>
        <v>16181</v>
      </c>
      <c r="Q9" s="10">
        <f t="shared" si="0"/>
        <v>138581</v>
      </c>
      <c r="R9" s="10">
        <f t="shared" si="0"/>
        <v>4838</v>
      </c>
      <c r="S9" s="10">
        <f t="shared" si="0"/>
        <v>27632</v>
      </c>
      <c r="T9" s="10">
        <f t="shared" si="0"/>
        <v>74340</v>
      </c>
      <c r="U9" s="10">
        <f t="shared" si="0"/>
        <v>15122</v>
      </c>
      <c r="V9" s="10">
        <f t="shared" si="0"/>
        <v>16649</v>
      </c>
      <c r="W9" s="10">
        <f t="shared" si="0"/>
        <v>148825</v>
      </c>
      <c r="X9" s="10">
        <f t="shared" si="0"/>
        <v>4760</v>
      </c>
      <c r="Y9" s="10">
        <f t="shared" si="0"/>
        <v>30409</v>
      </c>
      <c r="Z9" s="10">
        <f t="shared" si="0"/>
        <v>80435</v>
      </c>
      <c r="AA9" s="10">
        <f t="shared" si="0"/>
        <v>15822</v>
      </c>
      <c r="AB9" s="10">
        <f t="shared" si="0"/>
        <v>17399</v>
      </c>
      <c r="AC9" s="10">
        <f t="shared" si="0"/>
        <v>562562</v>
      </c>
      <c r="AD9" s="10">
        <f t="shared" si="0"/>
        <v>20160</v>
      </c>
      <c r="AE9" s="10">
        <f t="shared" si="0"/>
        <v>117702</v>
      </c>
      <c r="AF9" s="10">
        <f t="shared" si="0"/>
        <v>299910</v>
      </c>
      <c r="AG9" s="10">
        <f t="shared" si="0"/>
        <v>58689</v>
      </c>
      <c r="AH9" s="10">
        <f t="shared" si="0"/>
        <v>66101</v>
      </c>
    </row>
    <row r="10" spans="1:34" s="3" customFormat="1" ht="15" customHeight="1">
      <c r="A10" s="11"/>
      <c r="B10" s="3" t="s">
        <v>16</v>
      </c>
      <c r="E10" s="12">
        <f>SUM(F10:J10)</f>
        <v>128624</v>
      </c>
      <c r="F10" s="12">
        <f>'[1]sum-ship'!E10</f>
        <v>4078</v>
      </c>
      <c r="G10" s="12">
        <f>'[1]sum-ship'!E67</f>
        <v>27743</v>
      </c>
      <c r="H10" s="12">
        <f>'[1]sum-ship'!E185</f>
        <v>68932</v>
      </c>
      <c r="I10" s="12">
        <f>'[1]sum-ship'!E317</f>
        <v>12502</v>
      </c>
      <c r="J10" s="12">
        <f>'[1]sum-ship'!E383</f>
        <v>15369</v>
      </c>
      <c r="K10" s="12">
        <f>SUM(L10:P10)</f>
        <v>141015</v>
      </c>
      <c r="L10" s="12">
        <f>'[1]sum-ship'!H10</f>
        <v>4149</v>
      </c>
      <c r="M10" s="12">
        <f>'[1]sum-ship'!H67</f>
        <v>30769</v>
      </c>
      <c r="N10" s="12">
        <f>'[1]sum-ship'!H185</f>
        <v>75659</v>
      </c>
      <c r="O10" s="12">
        <f>'[1]sum-ship'!H317</f>
        <v>14744</v>
      </c>
      <c r="P10" s="12">
        <f>'[1]sum-ship'!H383</f>
        <v>15694</v>
      </c>
      <c r="Q10" s="12">
        <f>SUM(R10:V10)</f>
        <v>135777</v>
      </c>
      <c r="R10" s="12">
        <f>'[1]sum-ship'!K10</f>
        <v>3792</v>
      </c>
      <c r="S10" s="12">
        <f>'[1]sum-ship'!K67</f>
        <v>27063</v>
      </c>
      <c r="T10" s="12">
        <f>'[1]sum-ship'!K185</f>
        <v>74083</v>
      </c>
      <c r="U10" s="12">
        <f>'[1]sum-ship'!K317</f>
        <v>14707</v>
      </c>
      <c r="V10" s="12">
        <f>'[1]sum-ship'!K383</f>
        <v>16132</v>
      </c>
      <c r="W10" s="12">
        <f>SUM(X10:AB10)</f>
        <v>146006</v>
      </c>
      <c r="X10" s="12">
        <f>'[1]sum-ship'!N10</f>
        <v>3638</v>
      </c>
      <c r="Y10" s="12">
        <f>'[1]sum-ship'!N67</f>
        <v>29807</v>
      </c>
      <c r="Z10" s="12">
        <f>'[1]sum-ship'!N185</f>
        <v>80131</v>
      </c>
      <c r="AA10" s="12">
        <f>'[1]sum-ship'!N317</f>
        <v>15550</v>
      </c>
      <c r="AB10" s="12">
        <f>'[1]sum-ship'!N383</f>
        <v>16880</v>
      </c>
      <c r="AC10" s="12">
        <f>SUM(AD10:AH10)</f>
        <v>551422</v>
      </c>
      <c r="AD10" s="12">
        <f t="shared" ref="AD10:AH11" si="1">F10+L10+R10+X10</f>
        <v>15657</v>
      </c>
      <c r="AE10" s="12">
        <f t="shared" si="1"/>
        <v>115382</v>
      </c>
      <c r="AF10" s="12">
        <f t="shared" si="1"/>
        <v>298805</v>
      </c>
      <c r="AG10" s="12">
        <f t="shared" si="1"/>
        <v>57503</v>
      </c>
      <c r="AH10" s="12">
        <f t="shared" si="1"/>
        <v>64075</v>
      </c>
    </row>
    <row r="11" spans="1:34" s="3" customFormat="1" ht="15" customHeight="1">
      <c r="A11" s="11"/>
      <c r="B11" s="3" t="s">
        <v>17</v>
      </c>
      <c r="E11" s="12">
        <f>SUM(F11:J11)</f>
        <v>2704</v>
      </c>
      <c r="F11" s="12">
        <f>'[1]sum-ship'!F10</f>
        <v>1181</v>
      </c>
      <c r="G11" s="12">
        <f>'[1]sum-ship'!F67</f>
        <v>623</v>
      </c>
      <c r="H11" s="12">
        <f>'[1]sum-ship'!F185</f>
        <v>235</v>
      </c>
      <c r="I11" s="12">
        <f>'[1]sum-ship'!F317</f>
        <v>162</v>
      </c>
      <c r="J11" s="12">
        <f>'[1]sum-ship'!F383</f>
        <v>503</v>
      </c>
      <c r="K11" s="12">
        <f>SUM(L11:P11)</f>
        <v>2813</v>
      </c>
      <c r="L11" s="12">
        <f>'[1]sum-ship'!I10</f>
        <v>1154</v>
      </c>
      <c r="M11" s="12">
        <f>'[1]sum-ship'!I67</f>
        <v>526</v>
      </c>
      <c r="N11" s="12">
        <f>'[1]sum-ship'!I185</f>
        <v>309</v>
      </c>
      <c r="O11" s="12">
        <f>'[1]sum-ship'!I317</f>
        <v>337</v>
      </c>
      <c r="P11" s="12">
        <f>'[1]sum-ship'!I383</f>
        <v>487</v>
      </c>
      <c r="Q11" s="12">
        <f>SUM(R11:V11)</f>
        <v>2804</v>
      </c>
      <c r="R11" s="12">
        <f>'[1]sum-ship'!L10</f>
        <v>1046</v>
      </c>
      <c r="S11" s="12">
        <f>'[1]sum-ship'!L67</f>
        <v>569</v>
      </c>
      <c r="T11" s="12">
        <f>'[1]sum-ship'!L185</f>
        <v>257</v>
      </c>
      <c r="U11" s="12">
        <f>'[1]sum-ship'!L317</f>
        <v>415</v>
      </c>
      <c r="V11" s="12">
        <f>'[1]sum-ship'!L383</f>
        <v>517</v>
      </c>
      <c r="W11" s="12">
        <f>SUM(X11:AB11)</f>
        <v>2819</v>
      </c>
      <c r="X11" s="12">
        <f>'[1]sum-ship'!O10</f>
        <v>1122</v>
      </c>
      <c r="Y11" s="12">
        <f>'[1]sum-ship'!O67</f>
        <v>602</v>
      </c>
      <c r="Z11" s="12">
        <f>'[1]sum-ship'!O185</f>
        <v>304</v>
      </c>
      <c r="AA11" s="12">
        <f>'[1]sum-ship'!O317</f>
        <v>272</v>
      </c>
      <c r="AB11" s="12">
        <f>'[1]sum-ship'!O383</f>
        <v>519</v>
      </c>
      <c r="AC11" s="12">
        <f>SUM(AD11:AH11)</f>
        <v>11140</v>
      </c>
      <c r="AD11" s="12">
        <f t="shared" si="1"/>
        <v>4503</v>
      </c>
      <c r="AE11" s="12">
        <f t="shared" si="1"/>
        <v>2320</v>
      </c>
      <c r="AF11" s="12">
        <f t="shared" si="1"/>
        <v>1105</v>
      </c>
      <c r="AG11" s="12">
        <f t="shared" si="1"/>
        <v>1186</v>
      </c>
      <c r="AH11" s="12">
        <f t="shared" si="1"/>
        <v>2026</v>
      </c>
    </row>
    <row r="12" spans="1:34" s="3" customFormat="1" ht="15" customHeight="1">
      <c r="A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3" customFormat="1" ht="15" customHeight="1">
      <c r="A13" s="9" t="s">
        <v>18</v>
      </c>
      <c r="E13" s="10">
        <f t="shared" ref="E13:AH13" si="2">+E15+E20</f>
        <v>57871160.274517216</v>
      </c>
      <c r="F13" s="10">
        <f t="shared" si="2"/>
        <v>25169330.78750816</v>
      </c>
      <c r="G13" s="10">
        <f t="shared" si="2"/>
        <v>10960078.35819</v>
      </c>
      <c r="H13" s="10">
        <f t="shared" si="2"/>
        <v>10854291.644189999</v>
      </c>
      <c r="I13" s="10">
        <f t="shared" si="2"/>
        <v>4586960.2312290613</v>
      </c>
      <c r="J13" s="10">
        <f t="shared" si="2"/>
        <v>6300499.2534000007</v>
      </c>
      <c r="K13" s="10">
        <f t="shared" si="2"/>
        <v>72018217.607128128</v>
      </c>
      <c r="L13" s="10">
        <f t="shared" si="2"/>
        <v>25370313.308307998</v>
      </c>
      <c r="M13" s="10">
        <f t="shared" si="2"/>
        <v>10733097.112438001</v>
      </c>
      <c r="N13" s="10">
        <f t="shared" si="2"/>
        <v>14978882.77217</v>
      </c>
      <c r="O13" s="10">
        <f t="shared" si="2"/>
        <v>14228776.784312123</v>
      </c>
      <c r="P13" s="10">
        <f t="shared" si="2"/>
        <v>6707147.629900001</v>
      </c>
      <c r="Q13" s="10">
        <f t="shared" si="2"/>
        <v>73370816.006758004</v>
      </c>
      <c r="R13" s="10">
        <f t="shared" si="2"/>
        <v>23443739.667027999</v>
      </c>
      <c r="S13" s="10">
        <f t="shared" si="2"/>
        <v>11242173.2609</v>
      </c>
      <c r="T13" s="10">
        <f t="shared" si="2"/>
        <v>12903685.933910001</v>
      </c>
      <c r="U13" s="10">
        <f t="shared" si="2"/>
        <v>18698214.368419997</v>
      </c>
      <c r="V13" s="10">
        <f t="shared" si="2"/>
        <v>7083002.7764999997</v>
      </c>
      <c r="W13" s="10">
        <f t="shared" si="2"/>
        <v>68708183.572470501</v>
      </c>
      <c r="X13" s="10">
        <f t="shared" si="2"/>
        <v>26272736.850630499</v>
      </c>
      <c r="Y13" s="10">
        <f t="shared" si="2"/>
        <v>11608596.567699999</v>
      </c>
      <c r="Z13" s="10">
        <f t="shared" si="2"/>
        <v>13854992.973439999</v>
      </c>
      <c r="AA13" s="10">
        <f t="shared" si="2"/>
        <v>9837295.126699999</v>
      </c>
      <c r="AB13" s="10">
        <f t="shared" si="2"/>
        <v>7134562.0539999995</v>
      </c>
      <c r="AC13" s="10">
        <f t="shared" si="2"/>
        <v>271968377.46087384</v>
      </c>
      <c r="AD13" s="10">
        <f t="shared" si="2"/>
        <v>100256120.61347464</v>
      </c>
      <c r="AE13" s="10">
        <f t="shared" si="2"/>
        <v>44543945.299227998</v>
      </c>
      <c r="AF13" s="10">
        <f t="shared" si="2"/>
        <v>52591853.323709995</v>
      </c>
      <c r="AG13" s="10">
        <f t="shared" si="2"/>
        <v>47351246.510661185</v>
      </c>
      <c r="AH13" s="10">
        <f t="shared" si="2"/>
        <v>27225211.713800002</v>
      </c>
    </row>
    <row r="14" spans="1:34" s="3" customFormat="1" ht="15" customHeight="1">
      <c r="A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3" customFormat="1" ht="15" customHeight="1">
      <c r="A15" s="11"/>
      <c r="B15" s="3" t="s">
        <v>16</v>
      </c>
      <c r="E15" s="12">
        <f t="shared" ref="E15:AH15" si="3">+E17+E18</f>
        <v>24314238.570617214</v>
      </c>
      <c r="F15" s="12">
        <f t="shared" si="3"/>
        <v>8133443.5645081569</v>
      </c>
      <c r="G15" s="12">
        <f t="shared" si="3"/>
        <v>4507203.0561899999</v>
      </c>
      <c r="H15" s="12">
        <f t="shared" si="3"/>
        <v>6685687.2001899984</v>
      </c>
      <c r="I15" s="12">
        <f t="shared" si="3"/>
        <v>2593594.840229061</v>
      </c>
      <c r="J15" s="12">
        <f t="shared" si="3"/>
        <v>2394309.9095000001</v>
      </c>
      <c r="K15" s="12">
        <f t="shared" si="3"/>
        <v>25041284.952928126</v>
      </c>
      <c r="L15" s="12">
        <f t="shared" si="3"/>
        <v>7972356.3568079993</v>
      </c>
      <c r="M15" s="12">
        <f t="shared" si="3"/>
        <v>4975393.1214380004</v>
      </c>
      <c r="N15" s="12">
        <f t="shared" si="3"/>
        <v>6752932.1151700001</v>
      </c>
      <c r="O15" s="12">
        <f t="shared" si="3"/>
        <v>2877788.9365121238</v>
      </c>
      <c r="P15" s="12">
        <f t="shared" si="3"/>
        <v>2462814.4230000004</v>
      </c>
      <c r="Q15" s="12">
        <f t="shared" si="3"/>
        <v>24267783.369758002</v>
      </c>
      <c r="R15" s="12">
        <f t="shared" si="3"/>
        <v>7270425.9340280006</v>
      </c>
      <c r="S15" s="12">
        <f t="shared" si="3"/>
        <v>4780700.1949000005</v>
      </c>
      <c r="T15" s="12">
        <f t="shared" si="3"/>
        <v>6967528.5439100005</v>
      </c>
      <c r="U15" s="12">
        <f t="shared" si="3"/>
        <v>2754744.1044199998</v>
      </c>
      <c r="V15" s="12">
        <f t="shared" si="3"/>
        <v>2494384.5924999998</v>
      </c>
      <c r="W15" s="12">
        <f t="shared" si="3"/>
        <v>25287074.22284</v>
      </c>
      <c r="X15" s="12">
        <f t="shared" si="3"/>
        <v>8421098.5159999989</v>
      </c>
      <c r="Y15" s="12">
        <f t="shared" si="3"/>
        <v>4603422.3276999993</v>
      </c>
      <c r="Z15" s="12">
        <f t="shared" si="3"/>
        <v>6899265.5724400003</v>
      </c>
      <c r="AA15" s="12">
        <f t="shared" si="3"/>
        <v>2735698.4606999997</v>
      </c>
      <c r="AB15" s="12">
        <f t="shared" si="3"/>
        <v>2627589.3459999999</v>
      </c>
      <c r="AC15" s="12">
        <f t="shared" si="3"/>
        <v>98910381.116143346</v>
      </c>
      <c r="AD15" s="12">
        <f t="shared" si="3"/>
        <v>31797324.371344157</v>
      </c>
      <c r="AE15" s="12">
        <f t="shared" si="3"/>
        <v>18866718.700227998</v>
      </c>
      <c r="AF15" s="12">
        <f t="shared" si="3"/>
        <v>27305413.431709997</v>
      </c>
      <c r="AG15" s="12">
        <f t="shared" si="3"/>
        <v>10961826.341861185</v>
      </c>
      <c r="AH15" s="12">
        <f t="shared" si="3"/>
        <v>9979098.2710000016</v>
      </c>
    </row>
    <row r="16" spans="1:34" s="3" customFormat="1" ht="15" customHeight="1">
      <c r="A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s="3" customFormat="1" ht="15" customHeight="1">
      <c r="A17" s="11"/>
      <c r="C17" s="3" t="s">
        <v>19</v>
      </c>
      <c r="E17" s="12">
        <f>SUM(F17:J17)</f>
        <v>12320203.966659879</v>
      </c>
      <c r="F17" s="12">
        <f>'[1]sum-cargo'!F10</f>
        <v>2899941.9007999995</v>
      </c>
      <c r="G17" s="12">
        <f>'[1]sum-cargo'!F67</f>
        <v>3286108.7492899997</v>
      </c>
      <c r="H17" s="12">
        <f>'[1]sum-cargo'!F185</f>
        <v>3100780.4914199994</v>
      </c>
      <c r="I17" s="12">
        <f>'[1]sum-cargo'!F317</f>
        <v>1472103.4951498809</v>
      </c>
      <c r="J17" s="12">
        <f>'[1]sum-cargo'!F383</f>
        <v>1561269.33</v>
      </c>
      <c r="K17" s="12">
        <f>SUM(L17:P17)</f>
        <v>12652921.247198854</v>
      </c>
      <c r="L17" s="12">
        <f>'[1]sum-cargo'!M10</f>
        <v>2750416.0711079999</v>
      </c>
      <c r="M17" s="12">
        <f>'[1]sum-cargo'!M67</f>
        <v>3463055.3226000001</v>
      </c>
      <c r="N17" s="12">
        <f>'[1]sum-cargo'!M185</f>
        <v>3239860.9561800002</v>
      </c>
      <c r="O17" s="12">
        <f>'[1]sum-cargo'!M317</f>
        <v>1550610.5383108526</v>
      </c>
      <c r="P17" s="12">
        <f>'[1]sum-cargo'!M383</f>
        <v>1648978.3590000002</v>
      </c>
      <c r="Q17" s="12">
        <f>SUM(R17:V17)</f>
        <v>12372854.50121</v>
      </c>
      <c r="R17" s="12">
        <f>'[1]sum-cargo'!T10</f>
        <v>2384375.5729999999</v>
      </c>
      <c r="S17" s="12">
        <f>'[1]sum-cargo'!T67</f>
        <v>3394009.2152</v>
      </c>
      <c r="T17" s="12">
        <f>'[1]sum-cargo'!T185</f>
        <v>3316764.4576100004</v>
      </c>
      <c r="U17" s="12">
        <f>'[1]sum-cargo'!T317</f>
        <v>1575575.5773999998</v>
      </c>
      <c r="V17" s="12">
        <f>'[1]sum-cargo'!T383</f>
        <v>1702129.6779999998</v>
      </c>
      <c r="W17" s="12">
        <f>SUM(X17:AB17)</f>
        <v>12442721.26785</v>
      </c>
      <c r="X17" s="12">
        <f>'[1]sum-cargo'!AA10</f>
        <v>2703536.1059999997</v>
      </c>
      <c r="Y17" s="12">
        <f>'[1]sum-cargo'!AA67</f>
        <v>3245128.1923999996</v>
      </c>
      <c r="Z17" s="12">
        <f>'[1]sum-cargo'!AA185</f>
        <v>3171802.5307500004</v>
      </c>
      <c r="AA17" s="12">
        <f>'[1]sum-cargo'!AA317</f>
        <v>1565119.5006999997</v>
      </c>
      <c r="AB17" s="12">
        <f>'[1]sum-cargo'!AA383</f>
        <v>1757134.9380000001</v>
      </c>
      <c r="AC17" s="12">
        <f>SUM(AD17:AH17)</f>
        <v>49788700.982918732</v>
      </c>
      <c r="AD17" s="12">
        <f t="shared" ref="AD17:AH18" si="4">F17+L17+R17+X17</f>
        <v>10738269.650907999</v>
      </c>
      <c r="AE17" s="12">
        <f t="shared" si="4"/>
        <v>13388301.479489999</v>
      </c>
      <c r="AF17" s="12">
        <f t="shared" si="4"/>
        <v>12829208.43596</v>
      </c>
      <c r="AG17" s="12">
        <f t="shared" si="4"/>
        <v>6163409.1115607331</v>
      </c>
      <c r="AH17" s="12">
        <f t="shared" si="4"/>
        <v>6669512.3050000006</v>
      </c>
    </row>
    <row r="18" spans="1:34" s="3" customFormat="1" ht="15" customHeight="1">
      <c r="A18" s="11"/>
      <c r="C18" s="3" t="s">
        <v>20</v>
      </c>
      <c r="E18" s="12">
        <f>SUM(F18:J18)</f>
        <v>11994034.603957336</v>
      </c>
      <c r="F18" s="12">
        <f>'[1]sum-cargo'!G10</f>
        <v>5233501.6637081578</v>
      </c>
      <c r="G18" s="12">
        <f>'[1]sum-cargo'!G67</f>
        <v>1221094.3069</v>
      </c>
      <c r="H18" s="12">
        <f>'[1]sum-cargo'!G185</f>
        <v>3584906.7087699994</v>
      </c>
      <c r="I18" s="12">
        <f>'[1]sum-cargo'!G317</f>
        <v>1121491.3450791801</v>
      </c>
      <c r="J18" s="12">
        <f>'[1]sum-cargo'!G383</f>
        <v>833040.57949999988</v>
      </c>
      <c r="K18" s="12">
        <f>SUM(L18:P18)</f>
        <v>12388363.70572927</v>
      </c>
      <c r="L18" s="12">
        <f>'[1]sum-cargo'!N10</f>
        <v>5221940.285699999</v>
      </c>
      <c r="M18" s="12">
        <f>'[1]sum-cargo'!N67</f>
        <v>1512337.798838</v>
      </c>
      <c r="N18" s="12">
        <f>'[1]sum-cargo'!N185</f>
        <v>3513071.1589900004</v>
      </c>
      <c r="O18" s="12">
        <f>'[1]sum-cargo'!N317</f>
        <v>1327178.3982012712</v>
      </c>
      <c r="P18" s="12">
        <f>'[1]sum-cargo'!N383</f>
        <v>813836.06400000001</v>
      </c>
      <c r="Q18" s="12">
        <f>SUM(R18:V18)</f>
        <v>11894928.868548</v>
      </c>
      <c r="R18" s="12">
        <f>'[1]sum-cargo'!U10</f>
        <v>4886050.3610280007</v>
      </c>
      <c r="S18" s="12">
        <f>'[1]sum-cargo'!U67</f>
        <v>1386690.9797000003</v>
      </c>
      <c r="T18" s="12">
        <f>'[1]sum-cargo'!U185</f>
        <v>3650764.0863000001</v>
      </c>
      <c r="U18" s="12">
        <f>'[1]sum-cargo'!U317</f>
        <v>1179168.5270200002</v>
      </c>
      <c r="V18" s="12">
        <f>'[1]sum-cargo'!U383</f>
        <v>792254.91450000007</v>
      </c>
      <c r="W18" s="12">
        <f>SUM(X18:AB18)</f>
        <v>12844352.95499</v>
      </c>
      <c r="X18" s="12">
        <f>'[1]sum-cargo'!AB10</f>
        <v>5717562.4100000001</v>
      </c>
      <c r="Y18" s="12">
        <f>'[1]sum-cargo'!AB67</f>
        <v>1358294.1353</v>
      </c>
      <c r="Z18" s="12">
        <f>'[1]sum-cargo'!AB185</f>
        <v>3727463.0416899994</v>
      </c>
      <c r="AA18" s="12">
        <f>'[1]sum-cargo'!AB317</f>
        <v>1170578.9600000002</v>
      </c>
      <c r="AB18" s="12">
        <f>'[1]sum-cargo'!AB383</f>
        <v>870454.40800000005</v>
      </c>
      <c r="AC18" s="12">
        <f>SUM(AD18:AH18)</f>
        <v>49121680.133224607</v>
      </c>
      <c r="AD18" s="12">
        <f t="shared" si="4"/>
        <v>21059054.720436156</v>
      </c>
      <c r="AE18" s="12">
        <f t="shared" si="4"/>
        <v>5478417.2207380002</v>
      </c>
      <c r="AF18" s="12">
        <f t="shared" si="4"/>
        <v>14476204.995749999</v>
      </c>
      <c r="AG18" s="12">
        <f t="shared" si="4"/>
        <v>4798417.2303004516</v>
      </c>
      <c r="AH18" s="12">
        <f t="shared" si="4"/>
        <v>3309585.966</v>
      </c>
    </row>
    <row r="19" spans="1:34" s="3" customFormat="1" ht="15" customHeight="1">
      <c r="A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s="3" customFormat="1" ht="15" customHeight="1">
      <c r="A20" s="11"/>
      <c r="B20" s="3" t="s">
        <v>17</v>
      </c>
      <c r="E20" s="12">
        <f t="shared" ref="E20:AH20" si="5">+E22+E23</f>
        <v>33556921.703900002</v>
      </c>
      <c r="F20" s="12">
        <f t="shared" si="5"/>
        <v>17035887.223000001</v>
      </c>
      <c r="G20" s="12">
        <f t="shared" si="5"/>
        <v>6452875.3020000001</v>
      </c>
      <c r="H20" s="12">
        <f t="shared" si="5"/>
        <v>4168604.4440000001</v>
      </c>
      <c r="I20" s="12">
        <f t="shared" si="5"/>
        <v>1993365.3910000001</v>
      </c>
      <c r="J20" s="12">
        <f t="shared" si="5"/>
        <v>3906189.3439000007</v>
      </c>
      <c r="K20" s="12">
        <f t="shared" si="5"/>
        <v>46976932.654200003</v>
      </c>
      <c r="L20" s="12">
        <f t="shared" si="5"/>
        <v>17397956.951499999</v>
      </c>
      <c r="M20" s="12">
        <f t="shared" si="5"/>
        <v>5757703.9909999995</v>
      </c>
      <c r="N20" s="12">
        <f t="shared" si="5"/>
        <v>8225950.6569999997</v>
      </c>
      <c r="O20" s="12">
        <f t="shared" si="5"/>
        <v>11350987.8478</v>
      </c>
      <c r="P20" s="12">
        <f t="shared" si="5"/>
        <v>4244333.2069000006</v>
      </c>
      <c r="Q20" s="12">
        <f t="shared" si="5"/>
        <v>49103032.637000002</v>
      </c>
      <c r="R20" s="12">
        <f t="shared" si="5"/>
        <v>16173313.732999999</v>
      </c>
      <c r="S20" s="12">
        <f t="shared" si="5"/>
        <v>6461473.0659999996</v>
      </c>
      <c r="T20" s="12">
        <f t="shared" si="5"/>
        <v>5936157.3899999997</v>
      </c>
      <c r="U20" s="12">
        <f t="shared" si="5"/>
        <v>15943470.263999999</v>
      </c>
      <c r="V20" s="12">
        <f t="shared" si="5"/>
        <v>4588618.1840000004</v>
      </c>
      <c r="W20" s="12">
        <f t="shared" si="5"/>
        <v>43421109.349630497</v>
      </c>
      <c r="X20" s="12">
        <f t="shared" si="5"/>
        <v>17851638.334630501</v>
      </c>
      <c r="Y20" s="12">
        <f t="shared" si="5"/>
        <v>7005174.2400000002</v>
      </c>
      <c r="Z20" s="12">
        <f t="shared" si="5"/>
        <v>6955727.4009999996</v>
      </c>
      <c r="AA20" s="12">
        <f t="shared" si="5"/>
        <v>7101596.6659999993</v>
      </c>
      <c r="AB20" s="12">
        <f t="shared" si="5"/>
        <v>4506972.7079999996</v>
      </c>
      <c r="AC20" s="12">
        <f t="shared" si="5"/>
        <v>173057996.3447305</v>
      </c>
      <c r="AD20" s="12">
        <f t="shared" si="5"/>
        <v>68458796.242130488</v>
      </c>
      <c r="AE20" s="12">
        <f t="shared" si="5"/>
        <v>25677226.598999999</v>
      </c>
      <c r="AF20" s="12">
        <f t="shared" si="5"/>
        <v>25286439.891999997</v>
      </c>
      <c r="AG20" s="12">
        <f t="shared" si="5"/>
        <v>36389420.168799996</v>
      </c>
      <c r="AH20" s="12">
        <f t="shared" si="5"/>
        <v>17246113.4428</v>
      </c>
    </row>
    <row r="21" spans="1:34" s="3" customFormat="1" ht="15" customHeight="1">
      <c r="A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s="3" customFormat="1" ht="15" customHeight="1">
      <c r="A22" s="11"/>
      <c r="C22" s="3" t="s">
        <v>21</v>
      </c>
      <c r="E22" s="12">
        <f>SUM(F22:J22)</f>
        <v>24152178.404900003</v>
      </c>
      <c r="F22" s="12">
        <f>'[1]sum-cargo'!I10</f>
        <v>13140972.263</v>
      </c>
      <c r="G22" s="12">
        <f>'[1]sum-cargo'!I67</f>
        <v>5147929.7</v>
      </c>
      <c r="H22" s="12">
        <f>'[1]sum-cargo'!I185</f>
        <v>1790300.7450000001</v>
      </c>
      <c r="I22" s="12">
        <f>'[1]sum-cargo'!I317</f>
        <v>1441359.872</v>
      </c>
      <c r="J22" s="12">
        <f>'[1]sum-cargo'!I383</f>
        <v>2631615.8249000004</v>
      </c>
      <c r="K22" s="12">
        <f>SUM(L22:P22)</f>
        <v>25506080.185200002</v>
      </c>
      <c r="L22" s="12">
        <f>'[1]sum-cargo'!P10</f>
        <v>14327011.7885</v>
      </c>
      <c r="M22" s="12">
        <f>'[1]sum-cargo'!P67</f>
        <v>5049389.6239999998</v>
      </c>
      <c r="N22" s="12">
        <f>'[1]sum-cargo'!P185</f>
        <v>1935713.8359999999</v>
      </c>
      <c r="O22" s="12">
        <f>'[1]sum-cargo'!P317</f>
        <v>1463396.1708</v>
      </c>
      <c r="P22" s="12">
        <f>'[1]sum-cargo'!P383</f>
        <v>2730568.7659</v>
      </c>
      <c r="Q22" s="12">
        <f>SUM(R22:V22)</f>
        <v>25563102.410000004</v>
      </c>
      <c r="R22" s="12">
        <f>'[1]sum-cargo'!W10</f>
        <v>13676532.002</v>
      </c>
      <c r="S22" s="12">
        <f>'[1]sum-cargo'!W67</f>
        <v>5729133.4339999994</v>
      </c>
      <c r="T22" s="12">
        <f>'[1]sum-cargo'!W185</f>
        <v>1762193.2409999999</v>
      </c>
      <c r="U22" s="12">
        <f>'[1]sum-cargo'!W317</f>
        <v>1364384.8940000001</v>
      </c>
      <c r="V22" s="12">
        <f>'[1]sum-cargo'!W383</f>
        <v>3030858.8390000002</v>
      </c>
      <c r="W22" s="12">
        <f>SUM(X22:AB22)</f>
        <v>26425229.3193505</v>
      </c>
      <c r="X22" s="12">
        <f>'[1]sum-cargo'!AD10</f>
        <v>14312896.761350501</v>
      </c>
      <c r="Y22" s="12">
        <f>'[1]sum-cargo'!AD67</f>
        <v>5639729.7410000004</v>
      </c>
      <c r="Z22" s="12">
        <f>'[1]sum-cargo'!AD185</f>
        <v>1862195.2050000001</v>
      </c>
      <c r="AA22" s="12">
        <f>'[1]sum-cargo'!AD317</f>
        <v>1683066.882</v>
      </c>
      <c r="AB22" s="12">
        <f>'[1]sum-cargo'!AD383</f>
        <v>2927340.73</v>
      </c>
      <c r="AC22" s="12">
        <f>SUM(AD22:AH22)</f>
        <v>101646590.3194505</v>
      </c>
      <c r="AD22" s="12">
        <f t="shared" ref="AD22:AH23" si="6">F22+L22+R22+X22</f>
        <v>55457412.814850494</v>
      </c>
      <c r="AE22" s="12">
        <f t="shared" si="6"/>
        <v>21566182.499000002</v>
      </c>
      <c r="AF22" s="12">
        <f t="shared" si="6"/>
        <v>7350403.0270000007</v>
      </c>
      <c r="AG22" s="12">
        <f t="shared" si="6"/>
        <v>5952207.8188000005</v>
      </c>
      <c r="AH22" s="12">
        <f t="shared" si="6"/>
        <v>11320384.1598</v>
      </c>
    </row>
    <row r="23" spans="1:34" s="3" customFormat="1" ht="15" customHeight="1">
      <c r="A23" s="11"/>
      <c r="C23" s="3" t="s">
        <v>22</v>
      </c>
      <c r="E23" s="12">
        <f>SUM(F23:J23)</f>
        <v>9404743.2990000006</v>
      </c>
      <c r="F23" s="12">
        <f>'[1]sum-cargo'!J10</f>
        <v>3894914.9599999995</v>
      </c>
      <c r="G23" s="12">
        <f>'[1]sum-cargo'!J67</f>
        <v>1304945.6020000002</v>
      </c>
      <c r="H23" s="12">
        <f>'[1]sum-cargo'!J185</f>
        <v>2378303.699</v>
      </c>
      <c r="I23" s="12">
        <f>'[1]sum-cargo'!J317</f>
        <v>552005.51900000009</v>
      </c>
      <c r="J23" s="12">
        <f>'[1]sum-cargo'!J383</f>
        <v>1274573.5190000001</v>
      </c>
      <c r="K23" s="12">
        <f>SUM(L23:P23)</f>
        <v>21470852.468999997</v>
      </c>
      <c r="L23" s="12">
        <f>'[1]sum-cargo'!Q10</f>
        <v>3070945.1630000002</v>
      </c>
      <c r="M23" s="12">
        <f>'[1]sum-cargo'!Q67</f>
        <v>708314.36699999997</v>
      </c>
      <c r="N23" s="12">
        <f>'[1]sum-cargo'!Q185</f>
        <v>6290236.8209999995</v>
      </c>
      <c r="O23" s="12">
        <f>'[1]sum-cargo'!Q317</f>
        <v>9887591.6769999992</v>
      </c>
      <c r="P23" s="12">
        <f>'[1]sum-cargo'!Q383</f>
        <v>1513764.4410000001</v>
      </c>
      <c r="Q23" s="12">
        <f>SUM(R23:V23)</f>
        <v>23539930.226999998</v>
      </c>
      <c r="R23" s="12">
        <f>'[1]sum-cargo'!X10</f>
        <v>2496781.7309999997</v>
      </c>
      <c r="S23" s="12">
        <f>'[1]sum-cargo'!X67</f>
        <v>732339.63199999998</v>
      </c>
      <c r="T23" s="12">
        <f>'[1]sum-cargo'!X185</f>
        <v>4173964.1489999997</v>
      </c>
      <c r="U23" s="12">
        <f>'[1]sum-cargo'!X317</f>
        <v>14579085.369999999</v>
      </c>
      <c r="V23" s="12">
        <f>'[1]sum-cargo'!X383</f>
        <v>1557759.345</v>
      </c>
      <c r="W23" s="12">
        <f>SUM(X23:AB23)</f>
        <v>16995880.030279998</v>
      </c>
      <c r="X23" s="12">
        <f>'[1]sum-cargo'!AE10</f>
        <v>3538741.5732800001</v>
      </c>
      <c r="Y23" s="12">
        <f>'[1]sum-cargo'!AE67</f>
        <v>1365444.4989999998</v>
      </c>
      <c r="Z23" s="12">
        <f>'[1]sum-cargo'!AE185</f>
        <v>5093532.1959999995</v>
      </c>
      <c r="AA23" s="12">
        <f>'[1]sum-cargo'!AE317</f>
        <v>5418529.7839999991</v>
      </c>
      <c r="AB23" s="12">
        <f>'[1]sum-cargo'!AE383</f>
        <v>1579631.9779999999</v>
      </c>
      <c r="AC23" s="12">
        <f>SUM(AD23:AH23)</f>
        <v>71411406.025279999</v>
      </c>
      <c r="AD23" s="12">
        <f t="shared" si="6"/>
        <v>13001383.427279998</v>
      </c>
      <c r="AE23" s="12">
        <f t="shared" si="6"/>
        <v>4111044.0999999996</v>
      </c>
      <c r="AF23" s="12">
        <f t="shared" si="6"/>
        <v>17936036.864999998</v>
      </c>
      <c r="AG23" s="12">
        <f t="shared" si="6"/>
        <v>30437212.349999998</v>
      </c>
      <c r="AH23" s="12">
        <f t="shared" si="6"/>
        <v>5925729.2829999998</v>
      </c>
    </row>
    <row r="24" spans="1:34" s="3" customFormat="1" ht="15" customHeight="1">
      <c r="A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s="3" customFormat="1" ht="15" customHeight="1">
      <c r="A25" s="9" t="s">
        <v>23</v>
      </c>
      <c r="E25" s="10">
        <f t="shared" ref="E25:AH25" si="7">+E27+E32</f>
        <v>1831523.75</v>
      </c>
      <c r="F25" s="10">
        <f t="shared" si="7"/>
        <v>1277736.75</v>
      </c>
      <c r="G25" s="10">
        <f t="shared" si="7"/>
        <v>108590.25</v>
      </c>
      <c r="H25" s="10">
        <f t="shared" si="7"/>
        <v>106286.5</v>
      </c>
      <c r="I25" s="10">
        <f t="shared" si="7"/>
        <v>85160.5</v>
      </c>
      <c r="J25" s="10">
        <f t="shared" si="7"/>
        <v>253749.75</v>
      </c>
      <c r="K25" s="10">
        <f t="shared" si="7"/>
        <v>1832079.5</v>
      </c>
      <c r="L25" s="10">
        <f t="shared" si="7"/>
        <v>1255593</v>
      </c>
      <c r="M25" s="10">
        <f t="shared" si="7"/>
        <v>113103.25</v>
      </c>
      <c r="N25" s="10">
        <f t="shared" si="7"/>
        <v>108789.5</v>
      </c>
      <c r="O25" s="10">
        <f t="shared" si="7"/>
        <v>85046</v>
      </c>
      <c r="P25" s="10">
        <f t="shared" si="7"/>
        <v>269547.75</v>
      </c>
      <c r="Q25" s="10">
        <f t="shared" si="7"/>
        <v>1858527.75</v>
      </c>
      <c r="R25" s="10">
        <f t="shared" si="7"/>
        <v>1278532.5</v>
      </c>
      <c r="S25" s="10">
        <f t="shared" si="7"/>
        <v>121881</v>
      </c>
      <c r="T25" s="10">
        <f t="shared" si="7"/>
        <v>104789.5</v>
      </c>
      <c r="U25" s="10">
        <f t="shared" si="7"/>
        <v>87836.5</v>
      </c>
      <c r="V25" s="10">
        <f t="shared" si="7"/>
        <v>265488.25</v>
      </c>
      <c r="W25" s="10">
        <f t="shared" si="7"/>
        <v>1977331.25</v>
      </c>
      <c r="X25" s="10">
        <f t="shared" si="7"/>
        <v>1397514</v>
      </c>
      <c r="Y25" s="10">
        <f t="shared" si="7"/>
        <v>107350.75</v>
      </c>
      <c r="Z25" s="10">
        <f t="shared" si="7"/>
        <v>113625</v>
      </c>
      <c r="AA25" s="10">
        <f t="shared" si="7"/>
        <v>88584.5</v>
      </c>
      <c r="AB25" s="10">
        <f t="shared" si="7"/>
        <v>270257</v>
      </c>
      <c r="AC25" s="10">
        <f t="shared" si="7"/>
        <v>7499462.25</v>
      </c>
      <c r="AD25" s="10">
        <f t="shared" si="7"/>
        <v>5209376.25</v>
      </c>
      <c r="AE25" s="10">
        <f t="shared" si="7"/>
        <v>450925.25</v>
      </c>
      <c r="AF25" s="10">
        <f t="shared" si="7"/>
        <v>433490.5</v>
      </c>
      <c r="AG25" s="10">
        <f t="shared" si="7"/>
        <v>346627.5</v>
      </c>
      <c r="AH25" s="10">
        <f t="shared" si="7"/>
        <v>1059042.75</v>
      </c>
    </row>
    <row r="26" spans="1:34" s="3" customFormat="1" ht="15" customHeight="1">
      <c r="A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s="3" customFormat="1" ht="15" customHeight="1">
      <c r="A27" s="11"/>
      <c r="B27" s="3" t="s">
        <v>16</v>
      </c>
      <c r="E27" s="12">
        <f t="shared" ref="E27:AH27" si="8">+E29+E30</f>
        <v>639116.25</v>
      </c>
      <c r="F27" s="12">
        <f t="shared" si="8"/>
        <v>309249</v>
      </c>
      <c r="G27" s="12">
        <f t="shared" si="8"/>
        <v>33535.5</v>
      </c>
      <c r="H27" s="12">
        <f t="shared" si="8"/>
        <v>106286.5</v>
      </c>
      <c r="I27" s="12">
        <f t="shared" si="8"/>
        <v>85160.5</v>
      </c>
      <c r="J27" s="12">
        <f t="shared" si="8"/>
        <v>104884.75</v>
      </c>
      <c r="K27" s="12">
        <f t="shared" si="8"/>
        <v>612607.75</v>
      </c>
      <c r="L27" s="12">
        <f t="shared" si="8"/>
        <v>279611.25</v>
      </c>
      <c r="M27" s="12">
        <f t="shared" si="8"/>
        <v>38811</v>
      </c>
      <c r="N27" s="12">
        <f t="shared" si="8"/>
        <v>108789.5</v>
      </c>
      <c r="O27" s="12">
        <f t="shared" si="8"/>
        <v>85046</v>
      </c>
      <c r="P27" s="12">
        <f t="shared" si="8"/>
        <v>100350</v>
      </c>
      <c r="Q27" s="12">
        <f t="shared" si="8"/>
        <v>629633.5</v>
      </c>
      <c r="R27" s="12">
        <f t="shared" si="8"/>
        <v>290398.75</v>
      </c>
      <c r="S27" s="12">
        <f t="shared" si="8"/>
        <v>40408.75</v>
      </c>
      <c r="T27" s="12">
        <f t="shared" si="8"/>
        <v>103865.5</v>
      </c>
      <c r="U27" s="12">
        <f t="shared" si="8"/>
        <v>87836.5</v>
      </c>
      <c r="V27" s="12">
        <f t="shared" si="8"/>
        <v>107124</v>
      </c>
      <c r="W27" s="12">
        <f t="shared" si="8"/>
        <v>677993.25</v>
      </c>
      <c r="X27" s="12">
        <f t="shared" si="8"/>
        <v>330435.5</v>
      </c>
      <c r="Y27" s="12">
        <f t="shared" si="8"/>
        <v>42404</v>
      </c>
      <c r="Z27" s="12">
        <f t="shared" si="8"/>
        <v>112717</v>
      </c>
      <c r="AA27" s="12">
        <f t="shared" si="8"/>
        <v>88584.5</v>
      </c>
      <c r="AB27" s="12">
        <f t="shared" si="8"/>
        <v>103852.25</v>
      </c>
      <c r="AC27" s="12">
        <f t="shared" si="8"/>
        <v>2559350.75</v>
      </c>
      <c r="AD27" s="12">
        <f t="shared" si="8"/>
        <v>1209694.5</v>
      </c>
      <c r="AE27" s="12">
        <f t="shared" si="8"/>
        <v>155159.25</v>
      </c>
      <c r="AF27" s="12">
        <f t="shared" si="8"/>
        <v>431658.5</v>
      </c>
      <c r="AG27" s="12">
        <f t="shared" si="8"/>
        <v>346627.5</v>
      </c>
      <c r="AH27" s="12">
        <f t="shared" si="8"/>
        <v>416211</v>
      </c>
    </row>
    <row r="28" spans="1:34" s="3" customFormat="1" ht="15" customHeight="1">
      <c r="A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s="3" customFormat="1" ht="15" customHeight="1">
      <c r="A29" s="11"/>
      <c r="C29" s="3" t="s">
        <v>19</v>
      </c>
      <c r="E29" s="12">
        <f>SUM(F29:J29)</f>
        <v>319048.5</v>
      </c>
      <c r="F29" s="12">
        <f>'[1]sum-teu'!F10</f>
        <v>143081.75</v>
      </c>
      <c r="G29" s="12">
        <f>'[1]sum-teu'!F67</f>
        <v>19365.5</v>
      </c>
      <c r="H29" s="12">
        <f>'[1]sum-teu'!F185</f>
        <v>54399</v>
      </c>
      <c r="I29" s="12">
        <f>'[1]sum-teu'!F317</f>
        <v>42346.5</v>
      </c>
      <c r="J29" s="12">
        <f>'[1]sum-teu'!F383</f>
        <v>59855.75</v>
      </c>
      <c r="K29" s="12">
        <f>SUM(L29:P29)</f>
        <v>301916.75</v>
      </c>
      <c r="L29" s="12">
        <f>'[1]sum-teu'!M10</f>
        <v>122400.25</v>
      </c>
      <c r="M29" s="12">
        <f>'[1]sum-teu'!M67</f>
        <v>21561</v>
      </c>
      <c r="N29" s="12">
        <f>'[1]sum-teu'!M185</f>
        <v>56545</v>
      </c>
      <c r="O29" s="12">
        <f>'[1]sum-teu'!M317</f>
        <v>42670</v>
      </c>
      <c r="P29" s="12">
        <f>'[1]sum-teu'!M383</f>
        <v>58740.5</v>
      </c>
      <c r="Q29" s="12">
        <f>SUM(R29:V29)</f>
        <v>315971.75</v>
      </c>
      <c r="R29" s="12">
        <f>'[1]sum-teu'!T10</f>
        <v>135648.5</v>
      </c>
      <c r="S29" s="12">
        <f>'[1]sum-teu'!T67</f>
        <v>19340.25</v>
      </c>
      <c r="T29" s="12">
        <f>'[1]sum-teu'!T185</f>
        <v>54038</v>
      </c>
      <c r="U29" s="12">
        <f>'[1]sum-teu'!T317</f>
        <v>44605.5</v>
      </c>
      <c r="V29" s="12">
        <f>'[1]sum-teu'!T383</f>
        <v>62339.5</v>
      </c>
      <c r="W29" s="12">
        <f>SUM(X29:AB29)</f>
        <v>339864.75</v>
      </c>
      <c r="X29" s="12">
        <f>'[1]sum-teu'!AA10</f>
        <v>154265</v>
      </c>
      <c r="Y29" s="12">
        <f>'[1]sum-teu'!AA67</f>
        <v>21475</v>
      </c>
      <c r="Z29" s="12">
        <f>'[1]sum-teu'!AA185</f>
        <v>57456.5</v>
      </c>
      <c r="AA29" s="12">
        <f>'[1]sum-teu'!AA317</f>
        <v>45072.5</v>
      </c>
      <c r="AB29" s="12">
        <f>'[1]sum-teu'!AA383</f>
        <v>61595.75</v>
      </c>
      <c r="AC29" s="12">
        <f>SUM(AD29:AH29)</f>
        <v>1276801.75</v>
      </c>
      <c r="AD29" s="12">
        <f t="shared" ref="AD29:AH30" si="9">F29+L29+R29+X29</f>
        <v>555395.5</v>
      </c>
      <c r="AE29" s="12">
        <f t="shared" si="9"/>
        <v>81741.75</v>
      </c>
      <c r="AF29" s="12">
        <f t="shared" si="9"/>
        <v>222438.5</v>
      </c>
      <c r="AG29" s="12">
        <f t="shared" si="9"/>
        <v>174694.5</v>
      </c>
      <c r="AH29" s="12">
        <f t="shared" si="9"/>
        <v>242531.5</v>
      </c>
    </row>
    <row r="30" spans="1:34" s="3" customFormat="1" ht="15" customHeight="1">
      <c r="A30" s="11"/>
      <c r="C30" s="3" t="s">
        <v>20</v>
      </c>
      <c r="E30" s="12">
        <f>SUM(F30:J30)</f>
        <v>320067.75</v>
      </c>
      <c r="F30" s="12">
        <f>'[1]sum-teu'!G10</f>
        <v>166167.25</v>
      </c>
      <c r="G30" s="12">
        <f>'[1]sum-teu'!G67</f>
        <v>14170</v>
      </c>
      <c r="H30" s="12">
        <f>'[1]sum-teu'!G185</f>
        <v>51887.5</v>
      </c>
      <c r="I30" s="12">
        <f>'[1]sum-teu'!G317</f>
        <v>42814</v>
      </c>
      <c r="J30" s="12">
        <f>'[1]sum-teu'!G383</f>
        <v>45029</v>
      </c>
      <c r="K30" s="12">
        <f>SUM(L30:P30)</f>
        <v>310691</v>
      </c>
      <c r="L30" s="12">
        <f>'[1]sum-teu'!N10</f>
        <v>157211</v>
      </c>
      <c r="M30" s="12">
        <f>'[1]sum-teu'!N67</f>
        <v>17250</v>
      </c>
      <c r="N30" s="12">
        <f>'[1]sum-teu'!N185</f>
        <v>52244.5</v>
      </c>
      <c r="O30" s="12">
        <f>'[1]sum-teu'!N317</f>
        <v>42376</v>
      </c>
      <c r="P30" s="12">
        <f>'[1]sum-teu'!N383</f>
        <v>41609.5</v>
      </c>
      <c r="Q30" s="12">
        <f>SUM(R30:V30)</f>
        <v>313661.75</v>
      </c>
      <c r="R30" s="12">
        <f>'[1]sum-teu'!U10</f>
        <v>154750.25</v>
      </c>
      <c r="S30" s="12">
        <f>'[1]sum-teu'!U67</f>
        <v>21068.5</v>
      </c>
      <c r="T30" s="12">
        <f>'[1]sum-teu'!U185</f>
        <v>49827.5</v>
      </c>
      <c r="U30" s="12">
        <f>'[1]sum-teu'!U317</f>
        <v>43231</v>
      </c>
      <c r="V30" s="12">
        <f>'[1]sum-teu'!U383</f>
        <v>44784.5</v>
      </c>
      <c r="W30" s="12">
        <f>SUM(X30:AB30)</f>
        <v>338128.5</v>
      </c>
      <c r="X30" s="12">
        <f>'[1]sum-teu'!AB10</f>
        <v>176170.5</v>
      </c>
      <c r="Y30" s="12">
        <f>'[1]sum-teu'!AB67</f>
        <v>20929</v>
      </c>
      <c r="Z30" s="12">
        <f>'[1]sum-teu'!AB185</f>
        <v>55260.5</v>
      </c>
      <c r="AA30" s="12">
        <f>'[1]sum-teu'!AB317</f>
        <v>43512</v>
      </c>
      <c r="AB30" s="12">
        <f>'[1]sum-teu'!AB383</f>
        <v>42256.5</v>
      </c>
      <c r="AC30" s="12">
        <f>SUM(AD30:AH30)</f>
        <v>1282549</v>
      </c>
      <c r="AD30" s="12">
        <f t="shared" si="9"/>
        <v>654299</v>
      </c>
      <c r="AE30" s="12">
        <f t="shared" si="9"/>
        <v>73417.5</v>
      </c>
      <c r="AF30" s="12">
        <f t="shared" si="9"/>
        <v>209220</v>
      </c>
      <c r="AG30" s="12">
        <f t="shared" si="9"/>
        <v>171933</v>
      </c>
      <c r="AH30" s="12">
        <f t="shared" si="9"/>
        <v>173679.5</v>
      </c>
    </row>
    <row r="31" spans="1:34" s="3" customFormat="1" ht="15" customHeight="1">
      <c r="A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s="3" customFormat="1" ht="15" customHeight="1">
      <c r="A32" s="11"/>
      <c r="B32" s="3" t="s">
        <v>17</v>
      </c>
      <c r="E32" s="12">
        <f t="shared" ref="E32:AH32" si="10">+E34+E35</f>
        <v>1192407.5</v>
      </c>
      <c r="F32" s="12">
        <f t="shared" si="10"/>
        <v>968487.75</v>
      </c>
      <c r="G32" s="12">
        <f t="shared" si="10"/>
        <v>75054.75</v>
      </c>
      <c r="H32" s="12">
        <f t="shared" si="10"/>
        <v>0</v>
      </c>
      <c r="I32" s="12">
        <f t="shared" si="10"/>
        <v>0</v>
      </c>
      <c r="J32" s="12">
        <f t="shared" si="10"/>
        <v>148865</v>
      </c>
      <c r="K32" s="12">
        <f t="shared" si="10"/>
        <v>1219471.75</v>
      </c>
      <c r="L32" s="12">
        <f t="shared" si="10"/>
        <v>975981.75</v>
      </c>
      <c r="M32" s="12">
        <f t="shared" si="10"/>
        <v>74292.25</v>
      </c>
      <c r="N32" s="12">
        <f t="shared" si="10"/>
        <v>0</v>
      </c>
      <c r="O32" s="12">
        <f t="shared" si="10"/>
        <v>0</v>
      </c>
      <c r="P32" s="12">
        <f t="shared" si="10"/>
        <v>169197.75</v>
      </c>
      <c r="Q32" s="12">
        <f t="shared" si="10"/>
        <v>1228894.25</v>
      </c>
      <c r="R32" s="12">
        <f t="shared" si="10"/>
        <v>988133.75</v>
      </c>
      <c r="S32" s="12">
        <f t="shared" si="10"/>
        <v>81472.25</v>
      </c>
      <c r="T32" s="12">
        <f t="shared" si="10"/>
        <v>924</v>
      </c>
      <c r="U32" s="12">
        <f t="shared" si="10"/>
        <v>0</v>
      </c>
      <c r="V32" s="12">
        <f t="shared" si="10"/>
        <v>158364.25</v>
      </c>
      <c r="W32" s="12">
        <f t="shared" si="10"/>
        <v>1299338</v>
      </c>
      <c r="X32" s="12">
        <f t="shared" si="10"/>
        <v>1067078.5</v>
      </c>
      <c r="Y32" s="12">
        <f t="shared" si="10"/>
        <v>64946.75</v>
      </c>
      <c r="Z32" s="12">
        <f t="shared" si="10"/>
        <v>908</v>
      </c>
      <c r="AA32" s="12">
        <f t="shared" si="10"/>
        <v>0</v>
      </c>
      <c r="AB32" s="12">
        <f t="shared" si="10"/>
        <v>166404.75</v>
      </c>
      <c r="AC32" s="12">
        <f t="shared" si="10"/>
        <v>4940111.5</v>
      </c>
      <c r="AD32" s="12">
        <f t="shared" si="10"/>
        <v>3999681.75</v>
      </c>
      <c r="AE32" s="12">
        <f t="shared" si="10"/>
        <v>295766</v>
      </c>
      <c r="AF32" s="12">
        <f t="shared" si="10"/>
        <v>1832</v>
      </c>
      <c r="AG32" s="12">
        <f t="shared" si="10"/>
        <v>0</v>
      </c>
      <c r="AH32" s="12">
        <f t="shared" si="10"/>
        <v>642831.75</v>
      </c>
    </row>
    <row r="33" spans="1:36" s="3" customFormat="1" ht="15" customHeight="1">
      <c r="A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6" s="3" customFormat="1" ht="15" customHeight="1">
      <c r="A34" s="11"/>
      <c r="C34" s="3" t="s">
        <v>21</v>
      </c>
      <c r="E34" s="12">
        <f>SUM(F34:J34)</f>
        <v>572981.75</v>
      </c>
      <c r="F34" s="12">
        <f>'[1]sum-teu'!I10</f>
        <v>473298.25</v>
      </c>
      <c r="G34" s="12">
        <f>'[1]sum-teu'!I67</f>
        <v>31977.25</v>
      </c>
      <c r="H34" s="12">
        <f>'[1]sum-teu'!I185</f>
        <v>0</v>
      </c>
      <c r="I34" s="12">
        <f>'[1]sum-teu'!I317</f>
        <v>0</v>
      </c>
      <c r="J34" s="12">
        <f>'[1]sum-teu'!I383</f>
        <v>67706.25</v>
      </c>
      <c r="K34" s="12">
        <f>SUM(L34:P34)</f>
        <v>614619.5</v>
      </c>
      <c r="L34" s="12">
        <f>'[1]sum-teu'!P10</f>
        <v>499360.5</v>
      </c>
      <c r="M34" s="12">
        <f>'[1]sum-teu'!P67</f>
        <v>35312</v>
      </c>
      <c r="N34" s="12">
        <f>'[1]sum-teu'!P185</f>
        <v>0</v>
      </c>
      <c r="O34" s="12">
        <f>'[1]sum-teu'!P317</f>
        <v>0</v>
      </c>
      <c r="P34" s="12">
        <f>'[1]sum-teu'!P383</f>
        <v>79947</v>
      </c>
      <c r="Q34" s="12">
        <f>SUM(R34:V34)</f>
        <v>623676</v>
      </c>
      <c r="R34" s="12">
        <f>'[1]sum-teu'!W10</f>
        <v>507787.25</v>
      </c>
      <c r="S34" s="12">
        <f>'[1]sum-teu'!W67</f>
        <v>39495.25</v>
      </c>
      <c r="T34" s="12">
        <f>'[1]sum-teu'!W185</f>
        <v>498</v>
      </c>
      <c r="U34" s="12">
        <f>'[1]sum-teu'!W317</f>
        <v>0</v>
      </c>
      <c r="V34" s="12">
        <f>'[1]sum-teu'!W383</f>
        <v>75895.5</v>
      </c>
      <c r="W34" s="12">
        <f>SUM(X34:AB34)</f>
        <v>649791.25</v>
      </c>
      <c r="X34" s="12">
        <f>'[1]sum-teu'!AD10</f>
        <v>540485.5</v>
      </c>
      <c r="Y34" s="12">
        <f>'[1]sum-teu'!AD67</f>
        <v>29650.75</v>
      </c>
      <c r="Z34" s="12">
        <f>'[1]sum-teu'!AD185</f>
        <v>499</v>
      </c>
      <c r="AA34" s="12">
        <f>'[1]sum-teu'!AD317</f>
        <v>0</v>
      </c>
      <c r="AB34" s="12">
        <f>'[1]sum-teu'!AD383</f>
        <v>79156</v>
      </c>
      <c r="AC34" s="12">
        <f>SUM(AD34:AH34)</f>
        <v>2461068.5</v>
      </c>
      <c r="AD34" s="12">
        <f t="shared" ref="AD34:AH35" si="11">F34+L34+R34+X34</f>
        <v>2020931.5</v>
      </c>
      <c r="AE34" s="12">
        <f t="shared" si="11"/>
        <v>136435.25</v>
      </c>
      <c r="AF34" s="12">
        <f t="shared" si="11"/>
        <v>997</v>
      </c>
      <c r="AG34" s="12">
        <f t="shared" si="11"/>
        <v>0</v>
      </c>
      <c r="AH34" s="12">
        <f t="shared" si="11"/>
        <v>302704.75</v>
      </c>
    </row>
    <row r="35" spans="1:36" s="3" customFormat="1" ht="15" customHeight="1">
      <c r="A35" s="11"/>
      <c r="C35" s="3" t="s">
        <v>22</v>
      </c>
      <c r="E35" s="12">
        <f>SUM(F35:J35)</f>
        <v>619425.75</v>
      </c>
      <c r="F35" s="12">
        <f>'[1]sum-teu'!J10</f>
        <v>495189.5</v>
      </c>
      <c r="G35" s="12">
        <f>'[1]sum-teu'!J67</f>
        <v>43077.5</v>
      </c>
      <c r="H35" s="12">
        <f>'[1]sum-teu'!J185</f>
        <v>0</v>
      </c>
      <c r="I35" s="12">
        <f>'[1]sum-teu'!J317</f>
        <v>0</v>
      </c>
      <c r="J35" s="12">
        <f>'[1]sum-teu'!J383</f>
        <v>81158.75</v>
      </c>
      <c r="K35" s="12">
        <f>SUM(L35:P35)</f>
        <v>604852.25</v>
      </c>
      <c r="L35" s="12">
        <f>'[1]sum-teu'!Q10</f>
        <v>476621.25</v>
      </c>
      <c r="M35" s="12">
        <f>'[1]sum-teu'!Q67</f>
        <v>38980.25</v>
      </c>
      <c r="N35" s="12">
        <f>'[1]sum-teu'!Q185</f>
        <v>0</v>
      </c>
      <c r="O35" s="12">
        <f>'[1]sum-teu'!Q317</f>
        <v>0</v>
      </c>
      <c r="P35" s="12">
        <f>'[1]sum-teu'!Q383</f>
        <v>89250.75</v>
      </c>
      <c r="Q35" s="12">
        <f>SUM(R35:V35)</f>
        <v>605218.25</v>
      </c>
      <c r="R35" s="12">
        <f>'[1]sum-teu'!X10</f>
        <v>480346.5</v>
      </c>
      <c r="S35" s="12">
        <f>'[1]sum-teu'!X67</f>
        <v>41977</v>
      </c>
      <c r="T35" s="12">
        <f>'[1]sum-teu'!X185</f>
        <v>426</v>
      </c>
      <c r="U35" s="12">
        <f>'[1]sum-teu'!X317</f>
        <v>0</v>
      </c>
      <c r="V35" s="12">
        <f>'[1]sum-teu'!X383</f>
        <v>82468.75</v>
      </c>
      <c r="W35" s="12">
        <f>SUM(X35:AB35)</f>
        <v>649546.75</v>
      </c>
      <c r="X35" s="12">
        <f>'[1]sum-teu'!AE10</f>
        <v>526593</v>
      </c>
      <c r="Y35" s="12">
        <f>'[1]sum-teu'!AE67</f>
        <v>35296</v>
      </c>
      <c r="Z35" s="12">
        <f>'[1]sum-teu'!AE185</f>
        <v>409</v>
      </c>
      <c r="AA35" s="12">
        <f>'[1]sum-teu'!AE317</f>
        <v>0</v>
      </c>
      <c r="AB35" s="12">
        <f>'[1]sum-teu'!AE383</f>
        <v>87248.75</v>
      </c>
      <c r="AC35" s="12">
        <f>SUM(AD35:AH35)</f>
        <v>2479043</v>
      </c>
      <c r="AD35" s="12">
        <f t="shared" si="11"/>
        <v>1978750.25</v>
      </c>
      <c r="AE35" s="12">
        <f t="shared" si="11"/>
        <v>159330.75</v>
      </c>
      <c r="AF35" s="12">
        <f t="shared" si="11"/>
        <v>835</v>
      </c>
      <c r="AG35" s="12">
        <f t="shared" si="11"/>
        <v>0</v>
      </c>
      <c r="AH35" s="12">
        <f t="shared" si="11"/>
        <v>340127</v>
      </c>
    </row>
    <row r="36" spans="1:36" s="3" customFormat="1" ht="15" customHeight="1">
      <c r="A36" s="1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6" s="3" customFormat="1" ht="15" customHeight="1">
      <c r="A37" s="9" t="s">
        <v>24</v>
      </c>
      <c r="E37" s="10">
        <f t="shared" ref="E37:AH37" si="12">+E38+E39+E40</f>
        <v>16305633</v>
      </c>
      <c r="F37" s="10">
        <f t="shared" si="12"/>
        <v>222162</v>
      </c>
      <c r="G37" s="10">
        <f t="shared" si="12"/>
        <v>4077949</v>
      </c>
      <c r="H37" s="10">
        <f t="shared" si="12"/>
        <v>8211048</v>
      </c>
      <c r="I37" s="10">
        <f t="shared" si="12"/>
        <v>1909364</v>
      </c>
      <c r="J37" s="10">
        <f t="shared" si="12"/>
        <v>1885110</v>
      </c>
      <c r="K37" s="10">
        <f t="shared" si="12"/>
        <v>19517072</v>
      </c>
      <c r="L37" s="10">
        <f t="shared" si="12"/>
        <v>183942</v>
      </c>
      <c r="M37" s="10">
        <f t="shared" si="12"/>
        <v>5030938</v>
      </c>
      <c r="N37" s="10">
        <f t="shared" si="12"/>
        <v>9821165</v>
      </c>
      <c r="O37" s="10">
        <f t="shared" si="12"/>
        <v>2431581</v>
      </c>
      <c r="P37" s="10">
        <f t="shared" si="12"/>
        <v>2049446</v>
      </c>
      <c r="Q37" s="10">
        <f t="shared" si="12"/>
        <v>18994171</v>
      </c>
      <c r="R37" s="10">
        <f t="shared" si="12"/>
        <v>186892</v>
      </c>
      <c r="S37" s="10">
        <f t="shared" si="12"/>
        <v>4748360</v>
      </c>
      <c r="T37" s="10">
        <f t="shared" si="12"/>
        <v>9389281</v>
      </c>
      <c r="U37" s="10">
        <f t="shared" si="12"/>
        <v>2491467</v>
      </c>
      <c r="V37" s="10">
        <f t="shared" si="12"/>
        <v>2178171</v>
      </c>
      <c r="W37" s="10">
        <f t="shared" si="12"/>
        <v>18796132</v>
      </c>
      <c r="X37" s="10">
        <f t="shared" si="12"/>
        <v>157276</v>
      </c>
      <c r="Y37" s="10">
        <f t="shared" si="12"/>
        <v>4879703</v>
      </c>
      <c r="Z37" s="10">
        <f t="shared" si="12"/>
        <v>9455180</v>
      </c>
      <c r="AA37" s="10">
        <f t="shared" si="12"/>
        <v>2259230</v>
      </c>
      <c r="AB37" s="10">
        <f t="shared" si="12"/>
        <v>2044743</v>
      </c>
      <c r="AC37" s="10">
        <f t="shared" si="12"/>
        <v>73613008</v>
      </c>
      <c r="AD37" s="10">
        <f t="shared" si="12"/>
        <v>750272</v>
      </c>
      <c r="AE37" s="10">
        <f t="shared" si="12"/>
        <v>18736950</v>
      </c>
      <c r="AF37" s="10">
        <f t="shared" si="12"/>
        <v>36876674</v>
      </c>
      <c r="AG37" s="10">
        <f t="shared" si="12"/>
        <v>9091642</v>
      </c>
      <c r="AH37" s="10">
        <f t="shared" si="12"/>
        <v>8157470</v>
      </c>
    </row>
    <row r="38" spans="1:36" s="3" customFormat="1" ht="15" customHeight="1">
      <c r="A38" s="11"/>
      <c r="B38" s="3" t="s">
        <v>25</v>
      </c>
      <c r="E38" s="12">
        <f>SUM(F38:J38)</f>
        <v>8162030</v>
      </c>
      <c r="F38" s="12">
        <f>'[1]sum-pass'!E10</f>
        <v>108907</v>
      </c>
      <c r="G38" s="12">
        <f>'[1]sum-pass'!E67</f>
        <v>2098121</v>
      </c>
      <c r="H38" s="12">
        <f>'[1]sum-pass'!E185</f>
        <v>4066667</v>
      </c>
      <c r="I38" s="12">
        <f>'[1]sum-pass'!E317</f>
        <v>941398</v>
      </c>
      <c r="J38" s="12">
        <f>'[1]sum-pass'!E383</f>
        <v>946937</v>
      </c>
      <c r="K38" s="12">
        <f>SUM(L38:P38)</f>
        <v>9800121</v>
      </c>
      <c r="L38" s="12">
        <f>'[1]sum-pass'!I10</f>
        <v>88511</v>
      </c>
      <c r="M38" s="12">
        <f>'[1]sum-pass'!I67</f>
        <v>2533107</v>
      </c>
      <c r="N38" s="12">
        <f>'[1]sum-pass'!I185</f>
        <v>4928628</v>
      </c>
      <c r="O38" s="12">
        <f>'[1]sum-pass'!I317</f>
        <v>1216763</v>
      </c>
      <c r="P38" s="12">
        <f>'[1]sum-pass'!I383</f>
        <v>1033112</v>
      </c>
      <c r="Q38" s="12">
        <f>SUM(R38:V38)</f>
        <v>9517505</v>
      </c>
      <c r="R38" s="12">
        <f>'[1]sum-pass'!M10</f>
        <v>103343</v>
      </c>
      <c r="S38" s="12">
        <f>'[1]sum-pass'!M67</f>
        <v>2379245</v>
      </c>
      <c r="T38" s="12">
        <f>'[1]sum-pass'!M185</f>
        <v>4711965</v>
      </c>
      <c r="U38" s="12">
        <f>'[1]sum-pass'!M317</f>
        <v>1246533</v>
      </c>
      <c r="V38" s="12">
        <f>'[1]sum-pass'!M383</f>
        <v>1076419</v>
      </c>
      <c r="W38" s="12">
        <f>SUM(X38:AB38)</f>
        <v>9523317</v>
      </c>
      <c r="X38" s="12">
        <f>'[1]sum-pass'!Q10</f>
        <v>71310</v>
      </c>
      <c r="Y38" s="12">
        <f>'[1]sum-pass'!Q67</f>
        <v>2423851</v>
      </c>
      <c r="Z38" s="12">
        <f>'[1]sum-pass'!Q185</f>
        <v>4840740</v>
      </c>
      <c r="AA38" s="12">
        <f>'[1]sum-pass'!Q317</f>
        <v>1142193</v>
      </c>
      <c r="AB38" s="12">
        <f>'[1]sum-pass'!Q383</f>
        <v>1045223</v>
      </c>
      <c r="AC38" s="12">
        <f>SUM(AD38:AH38)</f>
        <v>37002973</v>
      </c>
      <c r="AD38" s="12">
        <f t="shared" ref="AD38:AH40" si="13">F38+L38+R38+X38</f>
        <v>372071</v>
      </c>
      <c r="AE38" s="12">
        <f t="shared" si="13"/>
        <v>9434324</v>
      </c>
      <c r="AF38" s="12">
        <f t="shared" si="13"/>
        <v>18548000</v>
      </c>
      <c r="AG38" s="12">
        <f t="shared" si="13"/>
        <v>4546887</v>
      </c>
      <c r="AH38" s="12">
        <f t="shared" si="13"/>
        <v>4101691</v>
      </c>
    </row>
    <row r="39" spans="1:36" s="3" customFormat="1" ht="15" customHeight="1">
      <c r="A39" s="11"/>
      <c r="B39" s="3" t="s">
        <v>26</v>
      </c>
      <c r="E39" s="12">
        <f>SUM(F39:J39)</f>
        <v>8110576</v>
      </c>
      <c r="F39" s="12">
        <f>'[1]sum-pass'!F10</f>
        <v>96077</v>
      </c>
      <c r="G39" s="12">
        <f>'[1]sum-pass'!F67</f>
        <v>1965113</v>
      </c>
      <c r="H39" s="12">
        <f>'[1]sum-pass'!F185</f>
        <v>4143247</v>
      </c>
      <c r="I39" s="12">
        <f>'[1]sum-pass'!F317</f>
        <v>967966</v>
      </c>
      <c r="J39" s="12">
        <f>'[1]sum-pass'!F383</f>
        <v>938173</v>
      </c>
      <c r="K39" s="12">
        <f>SUM(L39:P39)</f>
        <v>9703421</v>
      </c>
      <c r="L39" s="12">
        <f>'[1]sum-pass'!J10</f>
        <v>87915</v>
      </c>
      <c r="M39" s="12">
        <f>'[1]sum-pass'!J67</f>
        <v>2491817</v>
      </c>
      <c r="N39" s="12">
        <f>'[1]sum-pass'!J185</f>
        <v>4892537</v>
      </c>
      <c r="O39" s="12">
        <f>'[1]sum-pass'!J317</f>
        <v>1214818</v>
      </c>
      <c r="P39" s="12">
        <f>'[1]sum-pass'!J383</f>
        <v>1016334</v>
      </c>
      <c r="Q39" s="12">
        <f>SUM(R39:V39)</f>
        <v>9476406</v>
      </c>
      <c r="R39" s="12">
        <f>'[1]sum-pass'!N10</f>
        <v>83549</v>
      </c>
      <c r="S39" s="12">
        <f>'[1]sum-pass'!N67</f>
        <v>2369115</v>
      </c>
      <c r="T39" s="12">
        <f>'[1]sum-pass'!N185</f>
        <v>4677216</v>
      </c>
      <c r="U39" s="12">
        <f>'[1]sum-pass'!N317</f>
        <v>1244774</v>
      </c>
      <c r="V39" s="12">
        <f>'[1]sum-pass'!N383</f>
        <v>1101752</v>
      </c>
      <c r="W39" s="12">
        <f>SUM(X39:AB39)</f>
        <v>9232415</v>
      </c>
      <c r="X39" s="12">
        <f>'[1]sum-pass'!R10</f>
        <v>80559</v>
      </c>
      <c r="Y39" s="12">
        <f>'[1]sum-pass'!R67</f>
        <v>2422593</v>
      </c>
      <c r="Z39" s="12">
        <f>'[1]sum-pass'!R185</f>
        <v>4612876</v>
      </c>
      <c r="AA39" s="12">
        <f>'[1]sum-pass'!R317</f>
        <v>1116867</v>
      </c>
      <c r="AB39" s="12">
        <f>'[1]sum-pass'!R383</f>
        <v>999520</v>
      </c>
      <c r="AC39" s="12">
        <f>SUM(AD39:AH39)</f>
        <v>36522818</v>
      </c>
      <c r="AD39" s="12">
        <f t="shared" si="13"/>
        <v>348100</v>
      </c>
      <c r="AE39" s="12">
        <f t="shared" si="13"/>
        <v>9248638</v>
      </c>
      <c r="AF39" s="12">
        <f t="shared" si="13"/>
        <v>18325876</v>
      </c>
      <c r="AG39" s="12">
        <f t="shared" si="13"/>
        <v>4544425</v>
      </c>
      <c r="AH39" s="12">
        <f t="shared" si="13"/>
        <v>4055779</v>
      </c>
    </row>
    <row r="40" spans="1:36" s="3" customFormat="1" ht="15" customHeight="1">
      <c r="A40" s="11"/>
      <c r="B40" s="3" t="s">
        <v>27</v>
      </c>
      <c r="E40" s="12">
        <f>SUM(F40:J40)</f>
        <v>33027</v>
      </c>
      <c r="F40" s="12">
        <f>'[1]sum-pass'!$G$10</f>
        <v>17178</v>
      </c>
      <c r="G40" s="12">
        <f>'[1]sum-pass'!$G$67</f>
        <v>14715</v>
      </c>
      <c r="H40" s="12">
        <f>'[1]sum-pass'!$G$185</f>
        <v>1134</v>
      </c>
      <c r="I40" s="12">
        <f>'[1]sum-pass'!$G$317</f>
        <v>0</v>
      </c>
      <c r="J40" s="12">
        <f>'[1]sum-pass'!$G$383</f>
        <v>0</v>
      </c>
      <c r="K40" s="12">
        <f>SUM(L40:P40)</f>
        <v>13530</v>
      </c>
      <c r="L40" s="12">
        <f>'[1]sum-pass'!$K$10</f>
        <v>7516</v>
      </c>
      <c r="M40" s="12">
        <f>'[1]sum-pass'!$K$67</f>
        <v>6014</v>
      </c>
      <c r="N40" s="12">
        <f>'[1]sum-pass'!$K$185</f>
        <v>0</v>
      </c>
      <c r="O40" s="12">
        <f>'[1]sum-pass'!$K$317</f>
        <v>0</v>
      </c>
      <c r="P40" s="12">
        <f>'[1]sum-pass'!$K$383</f>
        <v>0</v>
      </c>
      <c r="Q40" s="12">
        <f>SUM(R40:V40)</f>
        <v>260</v>
      </c>
      <c r="R40" s="12">
        <f>'[1]sum-pass'!$O$10</f>
        <v>0</v>
      </c>
      <c r="S40" s="12">
        <f>'[1]sum-pass'!$O$67</f>
        <v>0</v>
      </c>
      <c r="T40" s="12">
        <f>'[1]sum-pass'!$O$185</f>
        <v>100</v>
      </c>
      <c r="U40" s="12">
        <f>'[1]sum-pass'!$O$317</f>
        <v>160</v>
      </c>
      <c r="V40" s="12">
        <f>'[1]sum-pass'!$O$383</f>
        <v>0</v>
      </c>
      <c r="W40" s="12">
        <f>SUM(X40:AB40)</f>
        <v>40400</v>
      </c>
      <c r="X40" s="12">
        <f>'[1]sum-pass'!$S$10</f>
        <v>5407</v>
      </c>
      <c r="Y40" s="12">
        <f>'[1]sum-pass'!$S$67</f>
        <v>33259</v>
      </c>
      <c r="Z40" s="12">
        <f>'[1]sum-pass'!$S$185</f>
        <v>1564</v>
      </c>
      <c r="AA40" s="12">
        <f>'[1]sum-pass'!$S$317</f>
        <v>170</v>
      </c>
      <c r="AB40" s="12">
        <f>'[1]sum-pass'!$S$383</f>
        <v>0</v>
      </c>
      <c r="AC40" s="12">
        <f>SUM(AD40:AH40)</f>
        <v>87217</v>
      </c>
      <c r="AD40" s="12">
        <f t="shared" si="13"/>
        <v>30101</v>
      </c>
      <c r="AE40" s="12">
        <f t="shared" si="13"/>
        <v>53988</v>
      </c>
      <c r="AF40" s="12">
        <f t="shared" si="13"/>
        <v>2798</v>
      </c>
      <c r="AG40" s="12">
        <f t="shared" si="13"/>
        <v>330</v>
      </c>
      <c r="AH40" s="12">
        <f t="shared" si="13"/>
        <v>0</v>
      </c>
    </row>
    <row r="41" spans="1:36" s="3" customFormat="1" ht="15" customHeight="1">
      <c r="A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6" s="13" customFormat="1" ht="15" customHeight="1">
      <c r="A42" s="9" t="s">
        <v>28</v>
      </c>
      <c r="E42" s="10">
        <f t="shared" ref="E42:AH42" si="14">E44+E50</f>
        <v>2445976</v>
      </c>
      <c r="F42" s="10">
        <f t="shared" si="14"/>
        <v>20</v>
      </c>
      <c r="G42" s="10">
        <f t="shared" si="14"/>
        <v>736604</v>
      </c>
      <c r="H42" s="10">
        <f t="shared" si="14"/>
        <v>1031009</v>
      </c>
      <c r="I42" s="10">
        <f t="shared" si="14"/>
        <v>346956</v>
      </c>
      <c r="J42" s="10">
        <f t="shared" si="14"/>
        <v>331387</v>
      </c>
      <c r="K42" s="10">
        <f t="shared" si="14"/>
        <v>2794874</v>
      </c>
      <c r="L42" s="10">
        <f t="shared" si="14"/>
        <v>472</v>
      </c>
      <c r="M42" s="10">
        <f t="shared" si="14"/>
        <v>851171</v>
      </c>
      <c r="N42" s="10">
        <f t="shared" si="14"/>
        <v>1159866</v>
      </c>
      <c r="O42" s="10">
        <f t="shared" si="14"/>
        <v>401640</v>
      </c>
      <c r="P42" s="10">
        <f t="shared" si="14"/>
        <v>381725</v>
      </c>
      <c r="Q42" s="10">
        <f t="shared" si="14"/>
        <v>2669286</v>
      </c>
      <c r="R42" s="10">
        <f t="shared" si="14"/>
        <v>67</v>
      </c>
      <c r="S42" s="10">
        <f t="shared" si="14"/>
        <v>766251</v>
      </c>
      <c r="T42" s="10">
        <f t="shared" si="14"/>
        <v>1084494</v>
      </c>
      <c r="U42" s="10">
        <f t="shared" si="14"/>
        <v>400350</v>
      </c>
      <c r="V42" s="10">
        <f t="shared" si="14"/>
        <v>418124</v>
      </c>
      <c r="W42" s="10">
        <f t="shared" si="14"/>
        <v>2786770</v>
      </c>
      <c r="X42" s="10">
        <f t="shared" si="14"/>
        <v>0</v>
      </c>
      <c r="Y42" s="10">
        <f t="shared" si="14"/>
        <v>802759</v>
      </c>
      <c r="Z42" s="10">
        <f t="shared" si="14"/>
        <v>1130390</v>
      </c>
      <c r="AA42" s="10">
        <f t="shared" si="14"/>
        <v>405756</v>
      </c>
      <c r="AB42" s="10">
        <f t="shared" si="14"/>
        <v>447865</v>
      </c>
      <c r="AC42" s="10">
        <f t="shared" si="14"/>
        <v>10696906</v>
      </c>
      <c r="AD42" s="10">
        <f t="shared" si="14"/>
        <v>559</v>
      </c>
      <c r="AE42" s="10">
        <f t="shared" si="14"/>
        <v>3156785</v>
      </c>
      <c r="AF42" s="10">
        <f t="shared" si="14"/>
        <v>4405759</v>
      </c>
      <c r="AG42" s="10">
        <f t="shared" si="14"/>
        <v>1554702</v>
      </c>
      <c r="AH42" s="10">
        <f t="shared" si="14"/>
        <v>1579101</v>
      </c>
      <c r="AJ42" s="3"/>
    </row>
    <row r="43" spans="1:36" s="3" customFormat="1" ht="15" customHeight="1">
      <c r="A43" s="1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6" s="3" customFormat="1" ht="15" customHeight="1">
      <c r="A44" s="11"/>
      <c r="B44" s="3" t="s">
        <v>19</v>
      </c>
      <c r="E44" s="12">
        <f t="shared" ref="E44:AH44" si="15">SUM(E45:E48)</f>
        <v>1223329</v>
      </c>
      <c r="F44" s="12">
        <f t="shared" si="15"/>
        <v>10</v>
      </c>
      <c r="G44" s="12">
        <f t="shared" si="15"/>
        <v>363211</v>
      </c>
      <c r="H44" s="12">
        <f t="shared" si="15"/>
        <v>521524</v>
      </c>
      <c r="I44" s="12">
        <f t="shared" si="15"/>
        <v>175255</v>
      </c>
      <c r="J44" s="12">
        <f t="shared" si="15"/>
        <v>163329</v>
      </c>
      <c r="K44" s="12">
        <f t="shared" si="15"/>
        <v>1401901</v>
      </c>
      <c r="L44" s="12">
        <f t="shared" si="15"/>
        <v>232</v>
      </c>
      <c r="M44" s="12">
        <f t="shared" si="15"/>
        <v>417138</v>
      </c>
      <c r="N44" s="12">
        <f t="shared" si="15"/>
        <v>587708</v>
      </c>
      <c r="O44" s="12">
        <f t="shared" si="15"/>
        <v>203231</v>
      </c>
      <c r="P44" s="12">
        <f t="shared" si="15"/>
        <v>193592</v>
      </c>
      <c r="Q44" s="12">
        <f t="shared" si="15"/>
        <v>1339897</v>
      </c>
      <c r="R44" s="12">
        <f t="shared" si="15"/>
        <v>32</v>
      </c>
      <c r="S44" s="12">
        <f t="shared" si="15"/>
        <v>376725</v>
      </c>
      <c r="T44" s="12">
        <f t="shared" si="15"/>
        <v>549801</v>
      </c>
      <c r="U44" s="12">
        <f t="shared" si="15"/>
        <v>202184</v>
      </c>
      <c r="V44" s="12">
        <f t="shared" si="15"/>
        <v>211155</v>
      </c>
      <c r="W44" s="12">
        <f t="shared" si="15"/>
        <v>1403470</v>
      </c>
      <c r="X44" s="12">
        <f t="shared" si="15"/>
        <v>0</v>
      </c>
      <c r="Y44" s="12">
        <f t="shared" si="15"/>
        <v>393397</v>
      </c>
      <c r="Z44" s="12">
        <f t="shared" si="15"/>
        <v>575701</v>
      </c>
      <c r="AA44" s="12">
        <f t="shared" si="15"/>
        <v>205585</v>
      </c>
      <c r="AB44" s="12">
        <f t="shared" si="15"/>
        <v>228787</v>
      </c>
      <c r="AC44" s="12">
        <f t="shared" si="15"/>
        <v>5368597</v>
      </c>
      <c r="AD44" s="12">
        <f t="shared" si="15"/>
        <v>274</v>
      </c>
      <c r="AE44" s="12">
        <f t="shared" si="15"/>
        <v>1550471</v>
      </c>
      <c r="AF44" s="12">
        <f t="shared" si="15"/>
        <v>2234734</v>
      </c>
      <c r="AG44" s="12">
        <f t="shared" si="15"/>
        <v>786255</v>
      </c>
      <c r="AH44" s="12">
        <f t="shared" si="15"/>
        <v>796863</v>
      </c>
    </row>
    <row r="45" spans="1:36" s="3" customFormat="1" ht="15" customHeight="1">
      <c r="A45" s="11"/>
      <c r="C45" s="3" t="s">
        <v>29</v>
      </c>
      <c r="E45" s="12">
        <f>SUM(F45:J45)</f>
        <v>341358</v>
      </c>
      <c r="F45" s="12">
        <f>'[1]sum-roro'!F10</f>
        <v>1</v>
      </c>
      <c r="G45" s="12">
        <f>'[1]sum-roro'!F67</f>
        <v>52200</v>
      </c>
      <c r="H45" s="12">
        <f>'[1]sum-roro'!F185</f>
        <v>133470</v>
      </c>
      <c r="I45" s="12">
        <f>'[1]sum-roro'!F317</f>
        <v>63825</v>
      </c>
      <c r="J45" s="12">
        <f>'[1]sum-roro'!F383</f>
        <v>91862</v>
      </c>
      <c r="K45" s="12">
        <f>SUM(L45:P45)</f>
        <v>409057</v>
      </c>
      <c r="L45" s="12">
        <f>'[1]sum-roro'!Q10</f>
        <v>0</v>
      </c>
      <c r="M45" s="12">
        <f>'[1]sum-roro'!Q67</f>
        <v>67378</v>
      </c>
      <c r="N45" s="12">
        <f>'[1]sum-roro'!Q185</f>
        <v>153461</v>
      </c>
      <c r="O45" s="12">
        <f>'[1]sum-roro'!Q317</f>
        <v>72610</v>
      </c>
      <c r="P45" s="12">
        <f>'[1]sum-roro'!Q383</f>
        <v>115608</v>
      </c>
      <c r="Q45" s="12">
        <f>SUM(R45:V45)</f>
        <v>370017</v>
      </c>
      <c r="R45" s="12">
        <f>'[1]sum-roro'!AB10</f>
        <v>0</v>
      </c>
      <c r="S45" s="12">
        <f>'[1]sum-roro'!AB67</f>
        <v>50349</v>
      </c>
      <c r="T45" s="12">
        <f>'[1]sum-roro'!AB185</f>
        <v>129258</v>
      </c>
      <c r="U45" s="12">
        <f>'[1]sum-roro'!AB317</f>
        <v>67378</v>
      </c>
      <c r="V45" s="12">
        <f>'[1]sum-roro'!AB383</f>
        <v>123032</v>
      </c>
      <c r="W45" s="12">
        <f>SUM(X45:AB45)</f>
        <v>414272</v>
      </c>
      <c r="X45" s="12">
        <f>'[1]sum-roro'!AM10</f>
        <v>0</v>
      </c>
      <c r="Y45" s="12">
        <f>'[1]sum-roro'!AM67</f>
        <v>61652</v>
      </c>
      <c r="Z45" s="12">
        <f>'[1]sum-roro'!AM185</f>
        <v>149209</v>
      </c>
      <c r="AA45" s="12">
        <f>'[1]sum-roro'!AM317</f>
        <v>68919</v>
      </c>
      <c r="AB45" s="12">
        <f>'[1]sum-roro'!AM383</f>
        <v>134492</v>
      </c>
      <c r="AC45" s="12">
        <f>SUM(AD45:AH45)</f>
        <v>1534704</v>
      </c>
      <c r="AD45" s="12">
        <f t="shared" ref="AD45:AH48" si="16">F45+L45+R45+X45</f>
        <v>1</v>
      </c>
      <c r="AE45" s="12">
        <f t="shared" si="16"/>
        <v>231579</v>
      </c>
      <c r="AF45" s="12">
        <f t="shared" si="16"/>
        <v>565398</v>
      </c>
      <c r="AG45" s="12">
        <f t="shared" si="16"/>
        <v>272732</v>
      </c>
      <c r="AH45" s="12">
        <f t="shared" si="16"/>
        <v>464994</v>
      </c>
    </row>
    <row r="46" spans="1:36" s="3" customFormat="1" ht="15" customHeight="1">
      <c r="A46" s="11"/>
      <c r="C46" s="3" t="s">
        <v>30</v>
      </c>
      <c r="E46" s="12">
        <f>SUM(F46:J46)</f>
        <v>420057</v>
      </c>
      <c r="F46" s="12">
        <f>'[1]sum-roro'!G10</f>
        <v>2</v>
      </c>
      <c r="G46" s="12">
        <f>'[1]sum-roro'!G67</f>
        <v>119812</v>
      </c>
      <c r="H46" s="12">
        <f>'[1]sum-roro'!G185</f>
        <v>191421</v>
      </c>
      <c r="I46" s="12">
        <f>'[1]sum-roro'!G317</f>
        <v>63169</v>
      </c>
      <c r="J46" s="12">
        <f>'[1]sum-roro'!G383</f>
        <v>45653</v>
      </c>
      <c r="K46" s="12">
        <f>SUM(L46:P46)</f>
        <v>505335</v>
      </c>
      <c r="L46" s="12">
        <f>'[1]sum-roro'!R10</f>
        <v>0</v>
      </c>
      <c r="M46" s="12">
        <f>'[1]sum-roro'!R67</f>
        <v>146868</v>
      </c>
      <c r="N46" s="12">
        <f>'[1]sum-roro'!R185</f>
        <v>228240</v>
      </c>
      <c r="O46" s="12">
        <f>'[1]sum-roro'!R317</f>
        <v>77668</v>
      </c>
      <c r="P46" s="12">
        <f>'[1]sum-roro'!R383</f>
        <v>52559</v>
      </c>
      <c r="Q46" s="12">
        <f>SUM(R46:V46)</f>
        <v>486332</v>
      </c>
      <c r="R46" s="12">
        <f>'[1]sum-roro'!AC10</f>
        <v>0</v>
      </c>
      <c r="S46" s="12">
        <f>'[1]sum-roro'!AC67</f>
        <v>131284</v>
      </c>
      <c r="T46" s="12">
        <f>'[1]sum-roro'!AC185</f>
        <v>212907</v>
      </c>
      <c r="U46" s="12">
        <f>'[1]sum-roro'!AC317</f>
        <v>78460</v>
      </c>
      <c r="V46" s="12">
        <f>'[1]sum-roro'!AC383</f>
        <v>63681</v>
      </c>
      <c r="W46" s="12">
        <f>SUM(X46:AB46)</f>
        <v>488481</v>
      </c>
      <c r="X46" s="12">
        <f>'[1]sum-roro'!AN10</f>
        <v>0</v>
      </c>
      <c r="Y46" s="12">
        <f>'[1]sum-roro'!AN67</f>
        <v>130746</v>
      </c>
      <c r="Z46" s="12">
        <f>'[1]sum-roro'!AN185</f>
        <v>209425</v>
      </c>
      <c r="AA46" s="12">
        <f>'[1]sum-roro'!AN317</f>
        <v>78958</v>
      </c>
      <c r="AB46" s="12">
        <f>'[1]sum-roro'!AN383</f>
        <v>69352</v>
      </c>
      <c r="AC46" s="12">
        <f>SUM(AD46:AH46)</f>
        <v>1900205</v>
      </c>
      <c r="AD46" s="12">
        <f t="shared" si="16"/>
        <v>2</v>
      </c>
      <c r="AE46" s="12">
        <f t="shared" si="16"/>
        <v>528710</v>
      </c>
      <c r="AF46" s="12">
        <f t="shared" si="16"/>
        <v>841993</v>
      </c>
      <c r="AG46" s="12">
        <f t="shared" si="16"/>
        <v>298255</v>
      </c>
      <c r="AH46" s="12">
        <f t="shared" si="16"/>
        <v>231245</v>
      </c>
    </row>
    <row r="47" spans="1:36" s="3" customFormat="1" ht="15" customHeight="1">
      <c r="A47" s="11"/>
      <c r="C47" s="3" t="s">
        <v>31</v>
      </c>
      <c r="E47" s="12">
        <f>SUM(F47:J47)</f>
        <v>153390</v>
      </c>
      <c r="F47" s="12">
        <f>'[1]sum-roro'!H10</f>
        <v>3</v>
      </c>
      <c r="G47" s="12">
        <f>'[1]sum-roro'!H67</f>
        <v>57100</v>
      </c>
      <c r="H47" s="12">
        <f>'[1]sum-roro'!H185</f>
        <v>65768</v>
      </c>
      <c r="I47" s="12">
        <f>'[1]sum-roro'!H317</f>
        <v>21499</v>
      </c>
      <c r="J47" s="12">
        <f>'[1]sum-roro'!H383</f>
        <v>9020</v>
      </c>
      <c r="K47" s="12">
        <f>SUM(L47:P47)</f>
        <v>170537</v>
      </c>
      <c r="L47" s="12">
        <f>'[1]sum-roro'!S10</f>
        <v>0</v>
      </c>
      <c r="M47" s="12">
        <f>'[1]sum-roro'!S67</f>
        <v>61431</v>
      </c>
      <c r="N47" s="12">
        <f>'[1]sum-roro'!S185</f>
        <v>73631</v>
      </c>
      <c r="O47" s="12">
        <f>'[1]sum-roro'!S317</f>
        <v>23864</v>
      </c>
      <c r="P47" s="12">
        <f>'[1]sum-roro'!S383</f>
        <v>11611</v>
      </c>
      <c r="Q47" s="12">
        <f>SUM(R47:V47)</f>
        <v>164917</v>
      </c>
      <c r="R47" s="12">
        <f>'[1]sum-roro'!AD10</f>
        <v>0</v>
      </c>
      <c r="S47" s="12">
        <f>'[1]sum-roro'!AD67</f>
        <v>56550</v>
      </c>
      <c r="T47" s="12">
        <f>'[1]sum-roro'!AD185</f>
        <v>72718</v>
      </c>
      <c r="U47" s="12">
        <f>'[1]sum-roro'!AD317</f>
        <v>24869</v>
      </c>
      <c r="V47" s="12">
        <f>'[1]sum-roro'!AD383</f>
        <v>10780</v>
      </c>
      <c r="W47" s="12">
        <f>SUM(X47:AB47)</f>
        <v>168282</v>
      </c>
      <c r="X47" s="12">
        <f>'[1]sum-roro'!AO10</f>
        <v>0</v>
      </c>
      <c r="Y47" s="12">
        <f>'[1]sum-roro'!AO67</f>
        <v>57887</v>
      </c>
      <c r="Z47" s="12">
        <f>'[1]sum-roro'!AO185</f>
        <v>74000</v>
      </c>
      <c r="AA47" s="12">
        <f>'[1]sum-roro'!AO317</f>
        <v>25847</v>
      </c>
      <c r="AB47" s="12">
        <f>'[1]sum-roro'!AO383</f>
        <v>10548</v>
      </c>
      <c r="AC47" s="12">
        <f>SUM(AD47:AH47)</f>
        <v>657126</v>
      </c>
      <c r="AD47" s="12">
        <f t="shared" si="16"/>
        <v>3</v>
      </c>
      <c r="AE47" s="12">
        <f t="shared" si="16"/>
        <v>232968</v>
      </c>
      <c r="AF47" s="12">
        <f t="shared" si="16"/>
        <v>286117</v>
      </c>
      <c r="AG47" s="12">
        <f t="shared" si="16"/>
        <v>96079</v>
      </c>
      <c r="AH47" s="12">
        <f t="shared" si="16"/>
        <v>41959</v>
      </c>
    </row>
    <row r="48" spans="1:36" s="3" customFormat="1" ht="15" customHeight="1">
      <c r="A48" s="11"/>
      <c r="C48" s="3" t="s">
        <v>32</v>
      </c>
      <c r="E48" s="12">
        <f>SUM(F48:J48)</f>
        <v>308524</v>
      </c>
      <c r="F48" s="12">
        <f>'[1]sum-roro'!I10</f>
        <v>4</v>
      </c>
      <c r="G48" s="12">
        <f>'[1]sum-roro'!I67</f>
        <v>134099</v>
      </c>
      <c r="H48" s="12">
        <f>'[1]sum-roro'!I185</f>
        <v>130865</v>
      </c>
      <c r="I48" s="12">
        <f>'[1]sum-roro'!I317</f>
        <v>26762</v>
      </c>
      <c r="J48" s="12">
        <f>'[1]sum-roro'!I383</f>
        <v>16794</v>
      </c>
      <c r="K48" s="12">
        <f>SUM(L48:P48)</f>
        <v>316972</v>
      </c>
      <c r="L48" s="12">
        <f>'[1]sum-roro'!T10</f>
        <v>232</v>
      </c>
      <c r="M48" s="12">
        <f>'[1]sum-roro'!T67</f>
        <v>141461</v>
      </c>
      <c r="N48" s="12">
        <f>'[1]sum-roro'!T185</f>
        <v>132376</v>
      </c>
      <c r="O48" s="12">
        <f>'[1]sum-roro'!T317</f>
        <v>29089</v>
      </c>
      <c r="P48" s="12">
        <f>'[1]sum-roro'!T383</f>
        <v>13814</v>
      </c>
      <c r="Q48" s="12">
        <f>SUM(R48:V48)</f>
        <v>318631</v>
      </c>
      <c r="R48" s="12">
        <f>'[1]sum-roro'!AE10</f>
        <v>32</v>
      </c>
      <c r="S48" s="12">
        <f>'[1]sum-roro'!AE67</f>
        <v>138542</v>
      </c>
      <c r="T48" s="12">
        <f>'[1]sum-roro'!AE185</f>
        <v>134918</v>
      </c>
      <c r="U48" s="12">
        <f>'[1]sum-roro'!AE317</f>
        <v>31477</v>
      </c>
      <c r="V48" s="12">
        <f>'[1]sum-roro'!AE383</f>
        <v>13662</v>
      </c>
      <c r="W48" s="12">
        <f>SUM(X48:AB48)</f>
        <v>332435</v>
      </c>
      <c r="X48" s="12">
        <f>'[1]sum-roro'!AP10</f>
        <v>0</v>
      </c>
      <c r="Y48" s="12">
        <f>'[1]sum-roro'!AP67</f>
        <v>143112</v>
      </c>
      <c r="Z48" s="12">
        <f>'[1]sum-roro'!AP185</f>
        <v>143067</v>
      </c>
      <c r="AA48" s="12">
        <f>'[1]sum-roro'!AP317</f>
        <v>31861</v>
      </c>
      <c r="AB48" s="12">
        <f>'[1]sum-roro'!AP383</f>
        <v>14395</v>
      </c>
      <c r="AC48" s="12">
        <f>SUM(AD48:AH48)</f>
        <v>1276562</v>
      </c>
      <c r="AD48" s="12">
        <f t="shared" si="16"/>
        <v>268</v>
      </c>
      <c r="AE48" s="12">
        <f t="shared" si="16"/>
        <v>557214</v>
      </c>
      <c r="AF48" s="12">
        <f t="shared" si="16"/>
        <v>541226</v>
      </c>
      <c r="AG48" s="12">
        <f t="shared" si="16"/>
        <v>119189</v>
      </c>
      <c r="AH48" s="12">
        <f t="shared" si="16"/>
        <v>58665</v>
      </c>
    </row>
    <row r="49" spans="1:34" s="3" customFormat="1" ht="15" customHeight="1">
      <c r="A49" s="1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s="3" customFormat="1" ht="15" customHeight="1">
      <c r="A50" s="11"/>
      <c r="B50" s="3" t="s">
        <v>20</v>
      </c>
      <c r="E50" s="12">
        <f t="shared" ref="E50:AH50" si="17">SUM(E51:E54)</f>
        <v>1222647</v>
      </c>
      <c r="F50" s="12">
        <f t="shared" si="17"/>
        <v>10</v>
      </c>
      <c r="G50" s="12">
        <f t="shared" si="17"/>
        <v>373393</v>
      </c>
      <c r="H50" s="12">
        <f t="shared" si="17"/>
        <v>509485</v>
      </c>
      <c r="I50" s="12">
        <f t="shared" si="17"/>
        <v>171701</v>
      </c>
      <c r="J50" s="12">
        <f t="shared" si="17"/>
        <v>168058</v>
      </c>
      <c r="K50" s="12">
        <f t="shared" si="17"/>
        <v>1392973</v>
      </c>
      <c r="L50" s="12">
        <f t="shared" si="17"/>
        <v>240</v>
      </c>
      <c r="M50" s="12">
        <f t="shared" si="17"/>
        <v>434033</v>
      </c>
      <c r="N50" s="12">
        <f t="shared" si="17"/>
        <v>572158</v>
      </c>
      <c r="O50" s="12">
        <f t="shared" si="17"/>
        <v>198409</v>
      </c>
      <c r="P50" s="12">
        <f t="shared" si="17"/>
        <v>188133</v>
      </c>
      <c r="Q50" s="12">
        <f t="shared" si="17"/>
        <v>1329389</v>
      </c>
      <c r="R50" s="12">
        <f t="shared" si="17"/>
        <v>35</v>
      </c>
      <c r="S50" s="12">
        <f t="shared" si="17"/>
        <v>389526</v>
      </c>
      <c r="T50" s="12">
        <f t="shared" si="17"/>
        <v>534693</v>
      </c>
      <c r="U50" s="12">
        <f t="shared" si="17"/>
        <v>198166</v>
      </c>
      <c r="V50" s="12">
        <f t="shared" si="17"/>
        <v>206969</v>
      </c>
      <c r="W50" s="12">
        <f t="shared" si="17"/>
        <v>1383300</v>
      </c>
      <c r="X50" s="12">
        <f t="shared" si="17"/>
        <v>0</v>
      </c>
      <c r="Y50" s="12">
        <f t="shared" si="17"/>
        <v>409362</v>
      </c>
      <c r="Z50" s="12">
        <f t="shared" si="17"/>
        <v>554689</v>
      </c>
      <c r="AA50" s="12">
        <f t="shared" si="17"/>
        <v>200171</v>
      </c>
      <c r="AB50" s="12">
        <f t="shared" si="17"/>
        <v>219078</v>
      </c>
      <c r="AC50" s="12">
        <f t="shared" si="17"/>
        <v>5328309</v>
      </c>
      <c r="AD50" s="12">
        <f t="shared" si="17"/>
        <v>285</v>
      </c>
      <c r="AE50" s="12">
        <f t="shared" si="17"/>
        <v>1606314</v>
      </c>
      <c r="AF50" s="12">
        <f t="shared" si="17"/>
        <v>2171025</v>
      </c>
      <c r="AG50" s="12">
        <f t="shared" si="17"/>
        <v>768447</v>
      </c>
      <c r="AH50" s="12">
        <f t="shared" si="17"/>
        <v>782238</v>
      </c>
    </row>
    <row r="51" spans="1:34" s="3" customFormat="1" ht="15" customHeight="1">
      <c r="A51" s="11"/>
      <c r="C51" s="3" t="s">
        <v>29</v>
      </c>
      <c r="E51" s="12">
        <f>SUM(F51:J51)</f>
        <v>347730</v>
      </c>
      <c r="F51" s="12">
        <f>'[1]sum-roro'!K10</f>
        <v>1</v>
      </c>
      <c r="G51" s="12">
        <f>'[1]sum-roro'!K67</f>
        <v>53511</v>
      </c>
      <c r="H51" s="12">
        <f>'[1]sum-roro'!K185</f>
        <v>135784</v>
      </c>
      <c r="I51" s="12">
        <f>'[1]sum-roro'!K317</f>
        <v>64180</v>
      </c>
      <c r="J51" s="12">
        <f>'[1]sum-roro'!K383</f>
        <v>94254</v>
      </c>
      <c r="K51" s="12">
        <f>SUM(L51:P51)</f>
        <v>407131</v>
      </c>
      <c r="L51" s="12">
        <f>'[1]sum-roro'!V10</f>
        <v>0</v>
      </c>
      <c r="M51" s="12">
        <f>'[1]sum-roro'!V67</f>
        <v>72286</v>
      </c>
      <c r="N51" s="12">
        <f>'[1]sum-roro'!V185</f>
        <v>152778</v>
      </c>
      <c r="O51" s="12">
        <f>'[1]sum-roro'!V317</f>
        <v>72298</v>
      </c>
      <c r="P51" s="12">
        <f>'[1]sum-roro'!V383</f>
        <v>109769</v>
      </c>
      <c r="Q51" s="12">
        <f>SUM(R51:V51)</f>
        <v>369684</v>
      </c>
      <c r="R51" s="12">
        <f>'[1]sum-roro'!AG10</f>
        <v>0</v>
      </c>
      <c r="S51" s="12">
        <f>'[1]sum-roro'!AG67</f>
        <v>50471</v>
      </c>
      <c r="T51" s="12">
        <f>'[1]sum-roro'!AG185</f>
        <v>129716</v>
      </c>
      <c r="U51" s="12">
        <f>'[1]sum-roro'!AG317</f>
        <v>67666</v>
      </c>
      <c r="V51" s="12">
        <f>'[1]sum-roro'!AG383</f>
        <v>121831</v>
      </c>
      <c r="W51" s="12">
        <f>SUM(X51:AB51)</f>
        <v>408844</v>
      </c>
      <c r="X51" s="12">
        <f>'[1]sum-roro'!AR10</f>
        <v>0</v>
      </c>
      <c r="Y51" s="12">
        <f>'[1]sum-roro'!AR67</f>
        <v>63920</v>
      </c>
      <c r="Z51" s="12">
        <f>'[1]sum-roro'!AR185</f>
        <v>146257</v>
      </c>
      <c r="AA51" s="12">
        <f>'[1]sum-roro'!AR317</f>
        <v>68502</v>
      </c>
      <c r="AB51" s="12">
        <f>'[1]sum-roro'!AR383</f>
        <v>130165</v>
      </c>
      <c r="AC51" s="12">
        <f>SUM(AD51:AH51)</f>
        <v>1533389</v>
      </c>
      <c r="AD51" s="12">
        <f t="shared" ref="AD51:AH54" si="18">F51+L51+R51+X51</f>
        <v>1</v>
      </c>
      <c r="AE51" s="12">
        <f t="shared" si="18"/>
        <v>240188</v>
      </c>
      <c r="AF51" s="12">
        <f t="shared" si="18"/>
        <v>564535</v>
      </c>
      <c r="AG51" s="12">
        <f t="shared" si="18"/>
        <v>272646</v>
      </c>
      <c r="AH51" s="12">
        <f t="shared" si="18"/>
        <v>456019</v>
      </c>
    </row>
    <row r="52" spans="1:34" s="3" customFormat="1" ht="15" customHeight="1">
      <c r="A52" s="11"/>
      <c r="C52" s="3" t="s">
        <v>30</v>
      </c>
      <c r="E52" s="12">
        <f>SUM(F52:J52)</f>
        <v>419882</v>
      </c>
      <c r="F52" s="12">
        <f>'[1]sum-roro'!L10</f>
        <v>2</v>
      </c>
      <c r="G52" s="12">
        <f>'[1]sum-roro'!L67</f>
        <v>133325</v>
      </c>
      <c r="H52" s="12">
        <f>'[1]sum-roro'!L185</f>
        <v>176974</v>
      </c>
      <c r="I52" s="12">
        <f>'[1]sum-roro'!L317</f>
        <v>60220</v>
      </c>
      <c r="J52" s="12">
        <f>'[1]sum-roro'!L383</f>
        <v>49361</v>
      </c>
      <c r="K52" s="12">
        <f>SUM(L52:P52)</f>
        <v>515763</v>
      </c>
      <c r="L52" s="12">
        <f>'[1]sum-roro'!W10</f>
        <v>0</v>
      </c>
      <c r="M52" s="12">
        <f>'[1]sum-roro'!W67</f>
        <v>164358</v>
      </c>
      <c r="N52" s="12">
        <f>'[1]sum-roro'!W185</f>
        <v>218024</v>
      </c>
      <c r="O52" s="12">
        <f>'[1]sum-roro'!W317</f>
        <v>75336</v>
      </c>
      <c r="P52" s="12">
        <f>'[1]sum-roro'!W383</f>
        <v>58045</v>
      </c>
      <c r="Q52" s="12">
        <f>SUM(R52:V52)</f>
        <v>490562</v>
      </c>
      <c r="R52" s="12">
        <f>'[1]sum-roro'!AH10</f>
        <v>0</v>
      </c>
      <c r="S52" s="12">
        <f>'[1]sum-roro'!AH67</f>
        <v>147220</v>
      </c>
      <c r="T52" s="12">
        <f>'[1]sum-roro'!AH185</f>
        <v>202590</v>
      </c>
      <c r="U52" s="12">
        <f>'[1]sum-roro'!AH317</f>
        <v>76872</v>
      </c>
      <c r="V52" s="12">
        <f>'[1]sum-roro'!AH383</f>
        <v>63880</v>
      </c>
      <c r="W52" s="12">
        <f>SUM(X52:AB52)</f>
        <v>485437</v>
      </c>
      <c r="X52" s="12">
        <f>'[1]sum-roro'!AS10</f>
        <v>0</v>
      </c>
      <c r="Y52" s="12">
        <f>'[1]sum-roro'!AS67</f>
        <v>147501</v>
      </c>
      <c r="Z52" s="12">
        <f>'[1]sum-roro'!AS185</f>
        <v>194300</v>
      </c>
      <c r="AA52" s="12">
        <f>'[1]sum-roro'!AS317</f>
        <v>76851</v>
      </c>
      <c r="AB52" s="12">
        <f>'[1]sum-roro'!AS383</f>
        <v>66785</v>
      </c>
      <c r="AC52" s="12">
        <f>SUM(AD52:AH52)</f>
        <v>1911644</v>
      </c>
      <c r="AD52" s="12">
        <f t="shared" si="18"/>
        <v>2</v>
      </c>
      <c r="AE52" s="12">
        <f t="shared" si="18"/>
        <v>592404</v>
      </c>
      <c r="AF52" s="12">
        <f t="shared" si="18"/>
        <v>791888</v>
      </c>
      <c r="AG52" s="12">
        <f t="shared" si="18"/>
        <v>289279</v>
      </c>
      <c r="AH52" s="12">
        <f t="shared" si="18"/>
        <v>238071</v>
      </c>
    </row>
    <row r="53" spans="1:34" s="3" customFormat="1" ht="15" customHeight="1">
      <c r="A53" s="11"/>
      <c r="C53" s="3" t="s">
        <v>31</v>
      </c>
      <c r="E53" s="12">
        <f>SUM(F53:J53)</f>
        <v>141673</v>
      </c>
      <c r="F53" s="12">
        <f>'[1]sum-roro'!M10</f>
        <v>3</v>
      </c>
      <c r="G53" s="12">
        <f>'[1]sum-roro'!M67</f>
        <v>46702</v>
      </c>
      <c r="H53" s="12">
        <f>'[1]sum-roro'!M185</f>
        <v>65425</v>
      </c>
      <c r="I53" s="12">
        <f>'[1]sum-roro'!M317</f>
        <v>21177</v>
      </c>
      <c r="J53" s="12">
        <f>'[1]sum-roro'!M383</f>
        <v>8366</v>
      </c>
      <c r="K53" s="12">
        <f>SUM(L53:P53)</f>
        <v>151361</v>
      </c>
      <c r="L53" s="12">
        <f>'[1]sum-roro'!X10</f>
        <v>0</v>
      </c>
      <c r="M53" s="12">
        <f>'[1]sum-roro'!X67</f>
        <v>51890</v>
      </c>
      <c r="N53" s="12">
        <f>'[1]sum-roro'!X185</f>
        <v>68754</v>
      </c>
      <c r="O53" s="12">
        <f>'[1]sum-roro'!X317</f>
        <v>23137</v>
      </c>
      <c r="P53" s="12">
        <f>'[1]sum-roro'!X383</f>
        <v>7580</v>
      </c>
      <c r="Q53" s="12">
        <f>SUM(R53:V53)</f>
        <v>149568</v>
      </c>
      <c r="R53" s="12">
        <f>'[1]sum-roro'!AI10</f>
        <v>0</v>
      </c>
      <c r="S53" s="12">
        <f>'[1]sum-roro'!AI67</f>
        <v>49062</v>
      </c>
      <c r="T53" s="12">
        <f>'[1]sum-roro'!AI185</f>
        <v>68469</v>
      </c>
      <c r="U53" s="12">
        <f>'[1]sum-roro'!AI317</f>
        <v>23623</v>
      </c>
      <c r="V53" s="12">
        <f>'[1]sum-roro'!AI383</f>
        <v>8414</v>
      </c>
      <c r="W53" s="12">
        <f>SUM(X53:AB53)</f>
        <v>154269</v>
      </c>
      <c r="X53" s="12">
        <f>'[1]sum-roro'!AT10</f>
        <v>0</v>
      </c>
      <c r="Y53" s="12">
        <f>'[1]sum-roro'!AT67</f>
        <v>48262</v>
      </c>
      <c r="Z53" s="12">
        <f>'[1]sum-roro'!AT185</f>
        <v>73026</v>
      </c>
      <c r="AA53" s="12">
        <f>'[1]sum-roro'!AT317</f>
        <v>24298</v>
      </c>
      <c r="AB53" s="12">
        <f>'[1]sum-roro'!AT383</f>
        <v>8683</v>
      </c>
      <c r="AC53" s="12">
        <f>SUM(AD53:AH53)</f>
        <v>596871</v>
      </c>
      <c r="AD53" s="12">
        <f t="shared" si="18"/>
        <v>3</v>
      </c>
      <c r="AE53" s="12">
        <f t="shared" si="18"/>
        <v>195916</v>
      </c>
      <c r="AF53" s="12">
        <f t="shared" si="18"/>
        <v>275674</v>
      </c>
      <c r="AG53" s="12">
        <f t="shared" si="18"/>
        <v>92235</v>
      </c>
      <c r="AH53" s="12">
        <f t="shared" si="18"/>
        <v>33043</v>
      </c>
    </row>
    <row r="54" spans="1:34" s="3" customFormat="1" ht="15" customHeight="1">
      <c r="A54" s="11"/>
      <c r="C54" s="3" t="s">
        <v>32</v>
      </c>
      <c r="E54" s="12">
        <f>SUM(F54:J54)</f>
        <v>313362</v>
      </c>
      <c r="F54" s="12">
        <f>'[1]sum-roro'!N10</f>
        <v>4</v>
      </c>
      <c r="G54" s="12">
        <f>'[1]sum-roro'!N67</f>
        <v>139855</v>
      </c>
      <c r="H54" s="12">
        <f>'[1]sum-roro'!N185</f>
        <v>131302</v>
      </c>
      <c r="I54" s="12">
        <f>'[1]sum-roro'!N317</f>
        <v>26124</v>
      </c>
      <c r="J54" s="12">
        <f>'[1]sum-roro'!N383</f>
        <v>16077</v>
      </c>
      <c r="K54" s="12">
        <f>SUM(L54:P54)</f>
        <v>318718</v>
      </c>
      <c r="L54" s="12">
        <f>'[1]sum-roro'!Y10</f>
        <v>240</v>
      </c>
      <c r="M54" s="12">
        <f>'[1]sum-roro'!Y67</f>
        <v>145499</v>
      </c>
      <c r="N54" s="12">
        <f>'[1]sum-roro'!Y185</f>
        <v>132602</v>
      </c>
      <c r="O54" s="12">
        <f>'[1]sum-roro'!Y317</f>
        <v>27638</v>
      </c>
      <c r="P54" s="12">
        <f>'[1]sum-roro'!Y383</f>
        <v>12739</v>
      </c>
      <c r="Q54" s="12">
        <f>SUM(R54:V54)</f>
        <v>319575</v>
      </c>
      <c r="R54" s="12">
        <f>'[1]sum-roro'!AJ10</f>
        <v>35</v>
      </c>
      <c r="S54" s="12">
        <f>'[1]sum-roro'!AJ67</f>
        <v>142773</v>
      </c>
      <c r="T54" s="12">
        <f>'[1]sum-roro'!AJ185</f>
        <v>133918</v>
      </c>
      <c r="U54" s="12">
        <f>'[1]sum-roro'!AJ317</f>
        <v>30005</v>
      </c>
      <c r="V54" s="12">
        <f>'[1]sum-roro'!AJ383</f>
        <v>12844</v>
      </c>
      <c r="W54" s="12">
        <f>SUM(X54:AB54)</f>
        <v>334750</v>
      </c>
      <c r="X54" s="12">
        <f>'[1]sum-roro'!AU10</f>
        <v>0</v>
      </c>
      <c r="Y54" s="12">
        <f>'[1]sum-roro'!AU67</f>
        <v>149679</v>
      </c>
      <c r="Z54" s="12">
        <f>'[1]sum-roro'!AU185</f>
        <v>141106</v>
      </c>
      <c r="AA54" s="12">
        <f>'[1]sum-roro'!AU317</f>
        <v>30520</v>
      </c>
      <c r="AB54" s="12">
        <f>'[1]sum-roro'!AU383</f>
        <v>13445</v>
      </c>
      <c r="AC54" s="12">
        <f>SUM(AD54:AH54)</f>
        <v>1286405</v>
      </c>
      <c r="AD54" s="12">
        <f t="shared" si="18"/>
        <v>279</v>
      </c>
      <c r="AE54" s="12">
        <f t="shared" si="18"/>
        <v>577806</v>
      </c>
      <c r="AF54" s="12">
        <f t="shared" si="18"/>
        <v>538928</v>
      </c>
      <c r="AG54" s="12">
        <f t="shared" si="18"/>
        <v>114287</v>
      </c>
      <c r="AH54" s="12">
        <f t="shared" si="18"/>
        <v>55105</v>
      </c>
    </row>
    <row r="55" spans="1:34" s="3" customFormat="1" ht="15" customHeight="1">
      <c r="A55" s="14"/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1:34" s="3" customFormat="1" ht="15" customHeight="1"/>
    <row r="57" spans="1:34" s="17" customFormat="1" ht="15" customHeight="1">
      <c r="A57" s="17" t="s">
        <v>33</v>
      </c>
    </row>
    <row r="58" spans="1:34" s="17" customFormat="1" ht="15" customHeight="1">
      <c r="A58" s="17" t="s">
        <v>34</v>
      </c>
    </row>
    <row r="59" spans="1:34" s="17" customFormat="1" ht="15" customHeight="1">
      <c r="A59" s="17" t="s">
        <v>35</v>
      </c>
    </row>
    <row r="60" spans="1:34" s="17" customFormat="1" ht="15" customHeight="1">
      <c r="A60" s="17" t="s">
        <v>36</v>
      </c>
    </row>
    <row r="61" spans="1:34" s="17" customFormat="1" ht="15" customHeight="1">
      <c r="A61" s="17" t="s">
        <v>37</v>
      </c>
    </row>
    <row r="62" spans="1:34" s="3" customFormat="1" ht="15" customHeight="1">
      <c r="A62" s="17"/>
    </row>
    <row r="63" spans="1:34" s="3" customFormat="1" ht="15" customHeight="1">
      <c r="A63" s="17"/>
      <c r="J63" s="3" t="s">
        <v>38</v>
      </c>
    </row>
    <row r="64" spans="1:34" s="3" customFormat="1" ht="15" customHeight="1"/>
    <row r="65" spans="6:6" s="3" customFormat="1" ht="15" customHeight="1"/>
    <row r="66" spans="6:6" s="3" customFormat="1" ht="15" customHeight="1">
      <c r="F66" s="18"/>
    </row>
    <row r="67" spans="6:6" s="3" customFormat="1" ht="15" customHeight="1"/>
    <row r="68" spans="6:6" s="3" customFormat="1" ht="15" customHeight="1"/>
    <row r="69" spans="6:6" s="3" customFormat="1" ht="15" customHeight="1"/>
    <row r="70" spans="6:6" s="3" customFormat="1" ht="15" customHeight="1"/>
    <row r="71" spans="6:6" s="3" customFormat="1" ht="15" customHeight="1"/>
    <row r="72" spans="6:6" s="3" customFormat="1" ht="15" customHeight="1"/>
    <row r="73" spans="6:6" s="3" customFormat="1" ht="15" customHeight="1"/>
    <row r="74" spans="6:6" s="3" customFormat="1" ht="15" customHeight="1"/>
    <row r="75" spans="6:6" s="3" customFormat="1" ht="15" customHeight="1"/>
    <row r="76" spans="6:6" s="3" customFormat="1" ht="15" customHeight="1"/>
    <row r="77" spans="6:6" s="3" customFormat="1" ht="15" customHeight="1"/>
    <row r="78" spans="6:6" s="3" customFormat="1" ht="15" customHeight="1"/>
    <row r="79" spans="6:6" s="3" customFormat="1" ht="15" customHeight="1"/>
    <row r="80" spans="6:6" s="3" customFormat="1" ht="15" customHeight="1"/>
    <row r="81" spans="3:3" s="3" customFormat="1" ht="15" customHeight="1"/>
    <row r="82" spans="3:3" s="3" customFormat="1" ht="15" customHeight="1"/>
    <row r="83" spans="3:3" s="3" customFormat="1" ht="15" customHeight="1"/>
    <row r="84" spans="3:3" s="3" customFormat="1" ht="15" customHeight="1"/>
    <row r="85" spans="3:3" s="3" customFormat="1" ht="15" customHeight="1"/>
    <row r="86" spans="3:3" s="3" customFormat="1" ht="15" customHeight="1"/>
    <row r="87" spans="3:3" s="3" customFormat="1" ht="15" customHeight="1"/>
    <row r="88" spans="3:3" s="3" customFormat="1" ht="15" customHeight="1"/>
    <row r="89" spans="3:3" s="3" customFormat="1" ht="15" customHeight="1"/>
    <row r="90" spans="3:3" s="3" customFormat="1" ht="15" customHeight="1"/>
    <row r="91" spans="3:3" s="3" customFormat="1" ht="15" customHeight="1"/>
    <row r="92" spans="3:3" s="3" customFormat="1" ht="15" customHeight="1"/>
    <row r="93" spans="3:3" s="3" customFormat="1" ht="15" customHeight="1"/>
    <row r="94" spans="3:3" s="3" customFormat="1" ht="15" customHeight="1"/>
    <row r="95" spans="3:3" s="3" customFormat="1" ht="15" customHeight="1">
      <c r="C95" s="19"/>
    </row>
    <row r="96" spans="3:3" s="3" customFormat="1" ht="15" customHeight="1"/>
    <row r="97" s="3" customFormat="1" ht="15" customHeight="1"/>
    <row r="98" s="3" customFormat="1" ht="15" customHeight="1"/>
    <row r="99" s="3" customFormat="1" ht="15" customHeight="1"/>
    <row r="100" s="3" customFormat="1" ht="15" customHeight="1"/>
    <row r="101" s="3" customFormat="1" ht="15" customHeight="1"/>
    <row r="102" s="3" customFormat="1" ht="15" customHeight="1"/>
    <row r="103" s="3" customFormat="1" ht="15" customHeight="1"/>
    <row r="104" s="3" customFormat="1" ht="15" customHeight="1"/>
    <row r="105" s="3" customFormat="1" ht="15" customHeight="1"/>
    <row r="106" s="3" customFormat="1" ht="15" customHeight="1"/>
    <row r="107" s="3" customFormat="1" ht="15" customHeight="1"/>
    <row r="108" s="3" customFormat="1" ht="15" customHeight="1"/>
    <row r="109" s="3" customFormat="1" ht="15" customHeight="1"/>
    <row r="110" s="3" customFormat="1" ht="15" customHeight="1"/>
    <row r="111" s="3" customFormat="1" ht="15" customHeight="1"/>
    <row r="112" s="3" customFormat="1" ht="15" customHeight="1"/>
    <row r="113" s="3" customFormat="1" ht="15" customHeight="1"/>
    <row r="114" s="3" customFormat="1" ht="15" customHeight="1"/>
    <row r="115" s="3" customFormat="1" ht="15" customHeight="1"/>
    <row r="116" s="3" customFormat="1" ht="15" customHeight="1"/>
    <row r="117" s="3" customFormat="1" ht="15" customHeight="1"/>
    <row r="118" s="3" customFormat="1" ht="15" customHeight="1"/>
    <row r="119" s="3" customFormat="1" ht="15" customHeight="1"/>
    <row r="120" s="3" customFormat="1" ht="15" customHeight="1"/>
    <row r="121" s="3" customFormat="1" ht="15" customHeight="1"/>
    <row r="122" s="3" customFormat="1" ht="15" customHeight="1"/>
    <row r="123" s="3" customFormat="1" ht="15" customHeight="1"/>
    <row r="124" s="3" customFormat="1" ht="15" customHeight="1"/>
    <row r="125" s="3" customFormat="1" ht="15" customHeight="1"/>
    <row r="126" s="3" customFormat="1" ht="15" customHeight="1"/>
    <row r="127" s="3" customFormat="1" ht="15" customHeight="1"/>
    <row r="128" s="3" customFormat="1" ht="15" customHeight="1"/>
    <row r="129" s="3" customFormat="1" ht="15" customHeight="1"/>
    <row r="130" s="3" customFormat="1" ht="15" customHeight="1"/>
    <row r="131" s="3" customFormat="1" ht="15" customHeight="1"/>
    <row r="132" s="3" customFormat="1" ht="15" customHeight="1"/>
    <row r="133" s="3" customFormat="1" ht="15" customHeight="1"/>
    <row r="134" s="3" customFormat="1" ht="15" customHeight="1"/>
    <row r="135" s="3" customFormat="1" ht="15" customHeight="1"/>
    <row r="136" s="3" customFormat="1" ht="15" customHeight="1"/>
    <row r="137" s="3" customFormat="1" ht="15" customHeight="1"/>
    <row r="138" s="3" customFormat="1" ht="15" customHeight="1"/>
    <row r="139" s="3" customFormat="1" ht="15" customHeight="1"/>
    <row r="140" s="3" customFormat="1" ht="15" customHeight="1"/>
    <row r="141" s="3" customFormat="1" ht="15" customHeight="1"/>
    <row r="142" s="3" customFormat="1" ht="15" customHeight="1"/>
    <row r="143" s="3" customFormat="1" ht="15" customHeight="1"/>
    <row r="144" s="3" customFormat="1" ht="15" customHeight="1"/>
    <row r="145" s="3" customFormat="1" ht="15" customHeight="1"/>
    <row r="146" s="3" customFormat="1" ht="15" customHeight="1"/>
    <row r="147" s="3" customFormat="1" ht="15" customHeight="1"/>
    <row r="148" s="3" customFormat="1" ht="15" customHeight="1"/>
    <row r="149" s="3" customFormat="1" ht="15" customHeight="1"/>
    <row r="150" s="3" customFormat="1" ht="15" customHeight="1"/>
    <row r="151" s="3" customFormat="1" ht="15" customHeight="1"/>
    <row r="152" s="3" customFormat="1" ht="15" customHeight="1"/>
    <row r="153" s="3" customFormat="1" ht="15" customHeight="1"/>
    <row r="154" s="3" customFormat="1" ht="15" customHeight="1"/>
    <row r="155" s="3" customFormat="1" ht="15" customHeight="1"/>
    <row r="156" s="3" customFormat="1" ht="15" customHeight="1"/>
    <row r="157" s="3" customFormat="1" ht="15" customHeight="1"/>
    <row r="158" s="3" customFormat="1" ht="15" customHeight="1"/>
    <row r="159" s="3" customFormat="1" ht="15" customHeight="1"/>
    <row r="160" s="3" customFormat="1" ht="15" customHeight="1"/>
    <row r="161" s="3" customFormat="1" ht="15" customHeight="1"/>
    <row r="162" s="3" customFormat="1" ht="15" customHeight="1"/>
    <row r="163" s="3" customFormat="1" ht="15" customHeight="1"/>
    <row r="164" s="3" customFormat="1" ht="15" customHeight="1"/>
    <row r="165" s="3" customFormat="1" ht="15" customHeight="1"/>
    <row r="166" s="3" customFormat="1" ht="15" customHeight="1"/>
    <row r="167" s="3" customFormat="1" ht="15" customHeight="1"/>
    <row r="168" s="3" customFormat="1" ht="15" customHeight="1"/>
    <row r="169" s="3" customFormat="1" ht="15" customHeight="1"/>
    <row r="170" s="3" customFormat="1" ht="15" customHeight="1"/>
    <row r="171" s="3" customFormat="1" ht="15" customHeight="1"/>
    <row r="172" s="3" customFormat="1" ht="15" customHeight="1"/>
    <row r="173" s="3" customFormat="1" ht="15" customHeight="1"/>
    <row r="174" s="3" customFormat="1" ht="15" customHeight="1"/>
    <row r="175" s="3" customFormat="1" ht="15" customHeight="1"/>
    <row r="176" s="3" customFormat="1" ht="15" customHeight="1"/>
    <row r="177" s="3" customFormat="1" ht="15" customHeight="1"/>
    <row r="178" s="3" customFormat="1" ht="15" customHeight="1"/>
    <row r="179" s="3" customFormat="1" ht="15" customHeight="1"/>
    <row r="180" s="3" customFormat="1" ht="15" customHeight="1"/>
    <row r="181" s="3" customFormat="1" ht="15" customHeight="1"/>
    <row r="182" s="3" customFormat="1" ht="15" customHeight="1"/>
    <row r="183" s="3" customFormat="1" ht="15" customHeight="1"/>
    <row r="184" s="3" customFormat="1" ht="15" customHeight="1"/>
    <row r="185" s="3" customFormat="1" ht="15" customHeight="1"/>
    <row r="186" s="3" customFormat="1" ht="15" customHeight="1"/>
    <row r="187" s="3" customFormat="1" ht="15" customHeight="1"/>
    <row r="188" s="3" customFormat="1" ht="15" customHeight="1"/>
    <row r="189" s="3" customFormat="1" ht="15" customHeight="1"/>
    <row r="190" s="3" customFormat="1" ht="15" customHeight="1"/>
    <row r="191" s="3" customFormat="1" ht="15" customHeight="1"/>
    <row r="192" s="3" customFormat="1" ht="15" customHeight="1"/>
    <row r="193" s="3" customFormat="1" ht="15" customHeight="1"/>
    <row r="194" s="3" customFormat="1" ht="15" customHeight="1"/>
    <row r="195" s="3" customFormat="1" ht="15" customHeight="1"/>
    <row r="196" s="3" customFormat="1" ht="15" customHeight="1"/>
    <row r="197" s="3" customFormat="1" ht="15" customHeight="1"/>
    <row r="198" s="3" customFormat="1" ht="15" customHeight="1"/>
    <row r="199" s="3" customFormat="1" ht="15" customHeight="1"/>
    <row r="200" s="3" customFormat="1" ht="15" customHeight="1"/>
    <row r="201" s="3" customFormat="1" ht="15" customHeight="1"/>
    <row r="202" s="3" customFormat="1" ht="15" customHeight="1"/>
    <row r="203" s="3" customFormat="1" ht="15" customHeight="1"/>
    <row r="204" s="3" customFormat="1" ht="15" customHeight="1"/>
    <row r="205" s="3" customFormat="1" ht="15" customHeight="1"/>
    <row r="206" s="3" customFormat="1" ht="15" customHeight="1"/>
    <row r="207" s="3" customFormat="1" ht="15" customHeight="1"/>
    <row r="208" s="3" customFormat="1" ht="15" customHeight="1"/>
    <row r="209" s="3" customFormat="1" ht="15" customHeight="1"/>
    <row r="210" s="3" customFormat="1" ht="15" customHeight="1"/>
    <row r="211" s="3" customFormat="1" ht="15" customHeight="1"/>
    <row r="212" s="3" customFormat="1" ht="15" customHeight="1"/>
    <row r="213" s="3" customFormat="1" ht="15" customHeight="1"/>
    <row r="214" s="3" customFormat="1" ht="15" customHeight="1"/>
    <row r="215" s="3" customFormat="1" ht="15" customHeight="1"/>
    <row r="216" s="3" customFormat="1" ht="15" customHeight="1"/>
    <row r="217" s="3" customFormat="1" ht="15" customHeight="1"/>
    <row r="218" s="3" customFormat="1" ht="15" customHeight="1"/>
    <row r="219" s="3" customFormat="1" ht="15" customHeight="1"/>
    <row r="220" s="3" customFormat="1" ht="15" customHeight="1"/>
    <row r="221" s="3" customFormat="1" ht="15" customHeight="1"/>
    <row r="222" s="3" customFormat="1" ht="15" customHeight="1"/>
    <row r="223" s="3" customFormat="1" ht="15" customHeight="1"/>
    <row r="224" s="3" customFormat="1" ht="15" customHeight="1"/>
    <row r="225" s="3" customFormat="1" ht="15" customHeight="1"/>
    <row r="226" s="3" customFormat="1" ht="15" customHeight="1"/>
    <row r="227" s="3" customFormat="1" ht="15" customHeight="1"/>
    <row r="228" s="3" customFormat="1" ht="15" customHeight="1"/>
    <row r="229" s="3" customFormat="1" ht="15" customHeight="1"/>
    <row r="230" s="3" customFormat="1" ht="15" customHeight="1"/>
    <row r="231" s="3" customFormat="1" ht="15" customHeight="1"/>
    <row r="232" s="3" customFormat="1" ht="15" customHeight="1"/>
    <row r="233" s="3" customFormat="1" ht="15" customHeight="1"/>
    <row r="234" s="3" customFormat="1" ht="15" customHeight="1"/>
    <row r="235" s="3" customFormat="1" ht="15" customHeight="1"/>
    <row r="236" s="3" customFormat="1" ht="15" customHeight="1"/>
    <row r="237" s="3" customFormat="1" ht="15" customHeight="1"/>
    <row r="238" s="3" customFormat="1" ht="15" customHeight="1"/>
    <row r="239" s="3" customFormat="1" ht="15" customHeight="1"/>
    <row r="240" s="3" customFormat="1" ht="15" customHeight="1"/>
    <row r="241" s="3" customFormat="1" ht="15" customHeight="1"/>
    <row r="242" s="3" customFormat="1" ht="15" customHeight="1"/>
    <row r="243" s="3" customFormat="1" ht="15" customHeight="1"/>
    <row r="244" s="3" customFormat="1" ht="15" customHeight="1"/>
    <row r="245" s="3" customFormat="1" ht="15" customHeight="1"/>
    <row r="246" s="3" customFormat="1" ht="15" customHeight="1"/>
    <row r="247" s="3" customFormat="1" ht="15" customHeight="1"/>
    <row r="248" s="3" customFormat="1" ht="15" customHeight="1"/>
    <row r="249" s="3" customFormat="1" ht="15" customHeight="1"/>
    <row r="250" s="3" customFormat="1" ht="15" customHeight="1"/>
    <row r="251" s="3" customFormat="1" ht="15" customHeight="1"/>
    <row r="252" s="3" customFormat="1" ht="15" customHeight="1"/>
    <row r="253" s="3" customFormat="1" ht="15" customHeight="1"/>
    <row r="254" s="3" customFormat="1" ht="15" customHeight="1"/>
    <row r="255" s="3" customFormat="1" ht="15" customHeight="1"/>
    <row r="256" s="3" customFormat="1" ht="15" customHeight="1"/>
    <row r="257" spans="3:3" s="3" customFormat="1" ht="15" customHeight="1"/>
    <row r="258" spans="3:3" s="3" customFormat="1" ht="15" customHeight="1"/>
    <row r="259" spans="3:3" s="3" customFormat="1" ht="15" customHeight="1"/>
    <row r="260" spans="3:3" s="20" customFormat="1" ht="15" customHeight="1"/>
    <row r="261" spans="3:3" s="20" customFormat="1" ht="15" customHeight="1"/>
    <row r="262" spans="3:3" s="20" customFormat="1" ht="15" customHeight="1"/>
    <row r="263" spans="3:3" s="20" customFormat="1" ht="15" customHeight="1"/>
    <row r="264" spans="3:3" s="20" customFormat="1" ht="15" customHeight="1"/>
    <row r="265" spans="3:3" s="20" customFormat="1" ht="15" customHeight="1"/>
    <row r="266" spans="3:3" s="20" customFormat="1" ht="15" customHeight="1"/>
    <row r="267" spans="3:3" s="20" customFormat="1" ht="15" customHeight="1"/>
    <row r="268" spans="3:3" s="20" customFormat="1" ht="15" customHeight="1"/>
    <row r="269" spans="3:3" s="20" customFormat="1" ht="15" customHeight="1">
      <c r="C269" s="21"/>
    </row>
    <row r="270" spans="3:3" s="20" customFormat="1" ht="15" customHeight="1"/>
    <row r="271" spans="3:3" s="20" customFormat="1" ht="15" customHeight="1"/>
    <row r="272" spans="3:3" s="20" customFormat="1" ht="15" customHeight="1"/>
    <row r="273" s="20" customFormat="1" ht="15" customHeight="1"/>
    <row r="274" s="20" customFormat="1" ht="15" customHeight="1"/>
    <row r="275" s="20" customFormat="1" ht="15" customHeight="1"/>
    <row r="276" s="20" customFormat="1" ht="15" customHeight="1"/>
    <row r="277" s="20" customFormat="1" ht="15" customHeight="1"/>
    <row r="278" s="20" customFormat="1" ht="15" customHeight="1"/>
    <row r="279" s="20" customFormat="1" ht="15" customHeight="1"/>
    <row r="280" s="20" customFormat="1" ht="15" customHeight="1"/>
    <row r="281" s="20" customFormat="1" ht="15" customHeight="1"/>
    <row r="282" s="20" customFormat="1" ht="15" customHeight="1"/>
    <row r="283" s="20" customFormat="1" ht="15" customHeight="1"/>
    <row r="284" s="3" customFormat="1" ht="15" customHeight="1"/>
    <row r="285" s="3" customFormat="1" ht="15" customHeight="1"/>
    <row r="286" s="3" customFormat="1" ht="15" customHeight="1"/>
    <row r="287" s="3" customFormat="1" ht="15" customHeight="1"/>
    <row r="288" s="3" customFormat="1" ht="15" customHeight="1"/>
    <row r="289" s="3" customFormat="1" ht="15" customHeight="1"/>
    <row r="290" s="3" customFormat="1" ht="15" customHeight="1"/>
    <row r="291" s="3" customFormat="1" ht="15" customHeight="1"/>
    <row r="292" s="3" customFormat="1" ht="15" customHeight="1"/>
    <row r="293" s="3" customFormat="1" ht="15" customHeight="1"/>
    <row r="294" s="3" customFormat="1" ht="15" customHeight="1"/>
    <row r="295" s="3" customFormat="1" ht="15" customHeight="1"/>
    <row r="296" s="3" customFormat="1" ht="15" customHeight="1"/>
    <row r="297" s="3" customFormat="1" ht="15" customHeight="1"/>
    <row r="298" s="3" customFormat="1" ht="15" customHeight="1"/>
    <row r="299" s="3" customFormat="1" ht="15" customHeight="1"/>
    <row r="300" s="3" customFormat="1" ht="15" customHeight="1"/>
    <row r="301" s="3" customFormat="1" ht="15" customHeight="1"/>
    <row r="302" s="3" customFormat="1" ht="15" customHeight="1"/>
    <row r="303" s="3" customFormat="1" ht="15" customHeight="1"/>
    <row r="304" s="3" customFormat="1" ht="15" customHeight="1"/>
    <row r="305" spans="3:3" s="3" customFormat="1" ht="15" customHeight="1"/>
    <row r="306" spans="3:3" s="3" customFormat="1" ht="15" customHeight="1"/>
    <row r="307" spans="3:3" s="3" customFormat="1" ht="15" customHeight="1"/>
    <row r="308" spans="3:3" s="3" customFormat="1" ht="15" customHeight="1"/>
    <row r="309" spans="3:3" s="3" customFormat="1" ht="15" customHeight="1"/>
    <row r="310" spans="3:3" s="3" customFormat="1" ht="15" customHeight="1"/>
    <row r="311" spans="3:3" s="3" customFormat="1" ht="15" customHeight="1"/>
    <row r="312" spans="3:3" s="3" customFormat="1" ht="15" customHeight="1"/>
    <row r="313" spans="3:3" s="3" customFormat="1" ht="15" customHeight="1"/>
    <row r="314" spans="3:3" s="3" customFormat="1" ht="15" customHeight="1"/>
    <row r="315" spans="3:3" s="3" customFormat="1" ht="15" customHeight="1">
      <c r="C315" s="19"/>
    </row>
    <row r="316" spans="3:3" s="3" customFormat="1" ht="15" customHeight="1"/>
    <row r="317" spans="3:3" s="3" customFormat="1" ht="15" customHeight="1"/>
    <row r="318" spans="3:3" s="3" customFormat="1" ht="15" customHeight="1"/>
    <row r="319" spans="3:3" s="3" customFormat="1" ht="15" customHeight="1"/>
    <row r="320" spans="3:3" s="3" customFormat="1" ht="15" customHeight="1"/>
    <row r="321" s="3" customFormat="1" ht="15" customHeight="1"/>
    <row r="322" s="3" customFormat="1" ht="15" customHeight="1"/>
    <row r="323" s="3" customFormat="1" ht="15" customHeight="1"/>
    <row r="324" s="3" customFormat="1" ht="15" customHeight="1"/>
    <row r="325" s="3" customFormat="1" ht="15" customHeight="1"/>
    <row r="326" s="3" customFormat="1" ht="15" customHeight="1"/>
    <row r="327" s="20" customFormat="1" ht="15" customHeight="1"/>
    <row r="328" s="20" customFormat="1" ht="15" customHeight="1"/>
    <row r="329" s="20" customFormat="1" ht="15" customHeight="1"/>
    <row r="330" s="20" customFormat="1" ht="15" customHeight="1"/>
    <row r="331" s="20" customFormat="1" ht="15" customHeight="1"/>
    <row r="332" s="20" customFormat="1" ht="15" customHeight="1"/>
    <row r="333" s="20" customFormat="1" ht="15" customHeight="1"/>
    <row r="334" s="20" customFormat="1" ht="15" customHeight="1"/>
    <row r="335" s="20" customFormat="1" ht="15" customHeight="1"/>
    <row r="336" s="3" customFormat="1" ht="15" customHeight="1"/>
    <row r="337" s="3" customFormat="1" ht="15" customHeight="1"/>
    <row r="338" s="3" customFormat="1" ht="15" customHeight="1"/>
    <row r="339" s="3" customFormat="1" ht="15" customHeight="1"/>
    <row r="340" s="3" customFormat="1" ht="15" customHeight="1"/>
    <row r="341" s="3" customFormat="1" ht="15" customHeight="1"/>
    <row r="342" s="3" customFormat="1" ht="15" customHeight="1"/>
    <row r="343" s="3" customFormat="1" ht="15" customHeight="1"/>
    <row r="344" s="3" customFormat="1" ht="15" customHeight="1"/>
    <row r="345" s="3" customFormat="1" ht="15" customHeight="1"/>
    <row r="346" s="3" customFormat="1" ht="15" customHeight="1"/>
    <row r="347" s="3" customFormat="1" ht="15" customHeight="1"/>
    <row r="348" s="3" customFormat="1" ht="15" customHeight="1"/>
    <row r="349" s="3" customFormat="1" ht="15" customHeight="1"/>
    <row r="350" s="3" customFormat="1" ht="15" customHeight="1"/>
    <row r="351" s="3" customFormat="1" ht="15" customHeight="1"/>
    <row r="352" s="3" customFormat="1" ht="15" customHeight="1"/>
    <row r="353" s="3" customFormat="1" ht="15" customHeight="1"/>
    <row r="354" s="3" customFormat="1" ht="15" customHeight="1"/>
    <row r="355" s="3" customFormat="1" ht="15" customHeight="1"/>
    <row r="356" s="3" customFormat="1" ht="15" customHeight="1"/>
    <row r="357" s="3" customFormat="1" ht="15" customHeight="1"/>
    <row r="358" s="3" customFormat="1" ht="15" customHeight="1"/>
    <row r="359" s="3" customFormat="1" ht="15" customHeight="1"/>
    <row r="360" s="3" customFormat="1" ht="15" customHeight="1"/>
    <row r="361" s="3" customFormat="1" ht="15" customHeight="1"/>
    <row r="362" s="3" customFormat="1" ht="15" customHeight="1"/>
    <row r="363" s="3" customFormat="1" ht="15" customHeight="1"/>
    <row r="364" s="3" customFormat="1" ht="15" customHeight="1"/>
    <row r="365" s="20" customFormat="1" ht="15" customHeight="1"/>
    <row r="366" s="3" customFormat="1" ht="15" customHeight="1"/>
    <row r="367" s="3" customFormat="1" ht="15" customHeight="1"/>
    <row r="368" s="3" customFormat="1" ht="15" customHeight="1"/>
    <row r="369" spans="3:3" s="20" customFormat="1" ht="15" customHeight="1"/>
    <row r="370" spans="3:3" s="20" customFormat="1" ht="15" customHeight="1"/>
    <row r="371" spans="3:3" s="20" customFormat="1" ht="15" customHeight="1"/>
    <row r="372" spans="3:3" s="20" customFormat="1" ht="15" customHeight="1"/>
    <row r="373" spans="3:3" s="20" customFormat="1" ht="15" customHeight="1"/>
    <row r="374" spans="3:3" s="20" customFormat="1" ht="15" customHeight="1"/>
    <row r="375" spans="3:3" s="20" customFormat="1" ht="15" customHeight="1"/>
    <row r="376" spans="3:3" s="20" customFormat="1" ht="15" customHeight="1"/>
    <row r="377" spans="3:3" s="20" customFormat="1" ht="15" customHeight="1"/>
    <row r="378" spans="3:3" s="20" customFormat="1" ht="15" customHeight="1"/>
    <row r="379" spans="3:3" s="20" customFormat="1" ht="15" customHeight="1"/>
    <row r="380" spans="3:3" s="20" customFormat="1" ht="15" customHeight="1"/>
    <row r="381" spans="3:3" s="20" customFormat="1" ht="15" customHeight="1"/>
    <row r="382" spans="3:3" s="20" customFormat="1" ht="15" customHeight="1"/>
    <row r="383" spans="3:3" s="20" customFormat="1" ht="15" customHeight="1">
      <c r="C383" s="21"/>
    </row>
    <row r="384" spans="3:3" s="20" customFormat="1" ht="15" customHeight="1">
      <c r="C384" s="21"/>
    </row>
    <row r="385" s="20" customFormat="1" ht="15" customHeight="1"/>
    <row r="386" s="20" customFormat="1" ht="15" customHeight="1"/>
    <row r="387" s="20" customFormat="1" ht="15" customHeight="1"/>
    <row r="388" s="20" customFormat="1" ht="15" customHeight="1"/>
    <row r="389" s="20" customFormat="1" ht="15" customHeight="1"/>
    <row r="390" s="20" customFormat="1" ht="15" customHeight="1"/>
    <row r="391" s="20" customFormat="1" ht="15" customHeight="1"/>
    <row r="392" s="3" customFormat="1" ht="15" customHeight="1"/>
    <row r="393" s="20" customFormat="1" ht="15" customHeight="1"/>
    <row r="394" s="20" customFormat="1" ht="15" customHeight="1"/>
    <row r="395" s="20" customFormat="1" ht="15" customHeight="1"/>
    <row r="396" s="20" customFormat="1" ht="15" customHeight="1"/>
    <row r="397" s="20" customFormat="1" ht="15" customHeight="1"/>
    <row r="398" s="20" customFormat="1" ht="15" customHeight="1"/>
    <row r="399" s="20" customFormat="1" ht="15" customHeight="1"/>
    <row r="400" s="20" customFormat="1" ht="15" customHeight="1"/>
    <row r="401" s="20" customFormat="1" ht="15" customHeight="1"/>
    <row r="402" s="20" customFormat="1" ht="15" customHeight="1"/>
    <row r="403" s="3" customFormat="1" ht="15" customHeight="1"/>
    <row r="404" s="3" customFormat="1" ht="15" customHeight="1"/>
    <row r="405" s="20" customFormat="1" ht="15" customHeight="1"/>
    <row r="406" s="20" customFormat="1" ht="15" customHeight="1"/>
    <row r="407" s="20" customFormat="1" ht="15" customHeight="1"/>
    <row r="408" s="20" customFormat="1" ht="15" customHeight="1"/>
    <row r="409" s="20" customFormat="1" ht="15" customHeight="1"/>
    <row r="410" s="20" customFormat="1" ht="15" customHeight="1"/>
    <row r="411" s="20" customFormat="1" ht="15" customHeight="1"/>
    <row r="412" s="20" customFormat="1" ht="15" customHeight="1"/>
    <row r="413" s="20" customFormat="1" ht="15" customHeight="1"/>
    <row r="414" s="20" customFormat="1" ht="15" customHeight="1"/>
    <row r="415" s="20" customFormat="1" ht="15" customHeight="1"/>
    <row r="416" s="20" customFormat="1" ht="15" customHeight="1"/>
    <row r="417" spans="4:54" s="20" customFormat="1" ht="15" customHeight="1"/>
    <row r="418" spans="4:54" s="20" customFormat="1" ht="15" customHeight="1"/>
    <row r="419" spans="4:54" s="20" customFormat="1" ht="15" customHeight="1"/>
    <row r="420" spans="4:54" s="23" customFormat="1" ht="15" customHeight="1"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</row>
    <row r="421" spans="4:54" s="23" customFormat="1" ht="15" customHeight="1"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</row>
    <row r="422" spans="4:54" s="23" customFormat="1" ht="15" customHeight="1"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</row>
    <row r="423" spans="4:54" s="23" customFormat="1" ht="15" customHeight="1"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</row>
    <row r="424" spans="4:54" s="23" customFormat="1" ht="15" customHeight="1"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</row>
    <row r="425" spans="4:54" s="23" customFormat="1" ht="15" customHeight="1"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</row>
    <row r="426" spans="4:54" s="23" customFormat="1" ht="15" customHeight="1"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</row>
  </sheetData>
  <mergeCells count="36">
    <mergeCell ref="A5:D7"/>
    <mergeCell ref="E5:E7"/>
    <mergeCell ref="F5:J5"/>
    <mergeCell ref="K5:K7"/>
    <mergeCell ref="L5:P5"/>
    <mergeCell ref="L6:L7"/>
    <mergeCell ref="M6:M7"/>
    <mergeCell ref="N6:N7"/>
    <mergeCell ref="O6:O7"/>
    <mergeCell ref="AD5:AH5"/>
    <mergeCell ref="F6:F7"/>
    <mergeCell ref="G6:G7"/>
    <mergeCell ref="H6:H7"/>
    <mergeCell ref="I6:I7"/>
    <mergeCell ref="J6:J7"/>
    <mergeCell ref="Q5:Q7"/>
    <mergeCell ref="V6:V7"/>
    <mergeCell ref="R5:V5"/>
    <mergeCell ref="W5:W7"/>
    <mergeCell ref="X5:AB5"/>
    <mergeCell ref="AC5:AC7"/>
    <mergeCell ref="P6:P7"/>
    <mergeCell ref="R6:R7"/>
    <mergeCell ref="S6:S7"/>
    <mergeCell ref="T6:T7"/>
    <mergeCell ref="U6:U7"/>
    <mergeCell ref="AE6:AE7"/>
    <mergeCell ref="AF6:AF7"/>
    <mergeCell ref="AG6:AG7"/>
    <mergeCell ref="AH6:AH7"/>
    <mergeCell ref="X6:X7"/>
    <mergeCell ref="Y6:Y7"/>
    <mergeCell ref="Z6:Z7"/>
    <mergeCell ref="AA6:AA7"/>
    <mergeCell ref="AB6:AB7"/>
    <mergeCell ref="AD6:AD7"/>
  </mergeCells>
  <printOptions horizontalCentered="1"/>
  <pageMargins left="0.25" right="0.25" top="0.75" bottom="0.75" header="0.3" footer="0.3"/>
  <pageSetup paperSize="9" scale="70" fitToWidth="3" orientation="portrait" horizontalDpi="4294967294" r:id="rId1"/>
  <colBreaks count="1" manualBreakCount="1">
    <brk id="10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M. Jacinto</dc:creator>
  <cp:keywords/>
  <dc:description/>
  <cp:lastModifiedBy>Jeatrov John E. Permejo</cp:lastModifiedBy>
  <cp:revision/>
  <dcterms:created xsi:type="dcterms:W3CDTF">2024-02-03T05:54:08Z</dcterms:created>
  <dcterms:modified xsi:type="dcterms:W3CDTF">2024-02-05T10:21:06Z</dcterms:modified>
  <cp:category/>
  <cp:contentStatus/>
</cp:coreProperties>
</file>