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60" yWindow="3750" windowWidth="14715" windowHeight="8955"/>
  </bookViews>
  <sheets>
    <sheet name="sum-cargo" sheetId="1" r:id="rId1"/>
  </sheets>
  <calcPr calcId="144525"/>
</workbook>
</file>

<file path=xl/calcChain.xml><?xml version="1.0" encoding="utf-8"?>
<calcChain xmlns="http://schemas.openxmlformats.org/spreadsheetml/2006/main">
  <c r="AA10" i="1" l="1"/>
  <c r="F12" i="1"/>
  <c r="E12" i="1" s="1"/>
  <c r="D12" i="1" s="1"/>
  <c r="G12" i="1"/>
  <c r="H12" i="1"/>
  <c r="I12" i="1"/>
  <c r="J12" i="1"/>
  <c r="L12" i="1"/>
  <c r="M12" i="1"/>
  <c r="N12" i="1"/>
  <c r="P12" i="1"/>
  <c r="Q12" i="1"/>
  <c r="T12" i="1"/>
  <c r="U12" i="1"/>
  <c r="W12" i="1"/>
  <c r="X12" i="1"/>
  <c r="AA12" i="1"/>
  <c r="AB12" i="1"/>
  <c r="AD12" i="1"/>
  <c r="AC12" i="1" s="1"/>
  <c r="AE12" i="1"/>
  <c r="E13" i="1"/>
  <c r="D13" i="1" s="1"/>
  <c r="H13" i="1"/>
  <c r="L13" i="1"/>
  <c r="O13" i="1"/>
  <c r="K13" i="1" s="1"/>
  <c r="S13" i="1"/>
  <c r="R13" i="1" s="1"/>
  <c r="V13" i="1"/>
  <c r="Y13" i="1"/>
  <c r="Z13" i="1"/>
  <c r="AC13" i="1"/>
  <c r="AG13" i="1"/>
  <c r="AH13" i="1"/>
  <c r="AI13" i="1"/>
  <c r="AI12" i="1" s="1"/>
  <c r="AK13" i="1"/>
  <c r="AL13" i="1"/>
  <c r="E14" i="1"/>
  <c r="H14" i="1"/>
  <c r="D14" i="1" s="1"/>
  <c r="L14" i="1"/>
  <c r="K14" i="1" s="1"/>
  <c r="O14" i="1"/>
  <c r="R14" i="1"/>
  <c r="S14" i="1"/>
  <c r="V14" i="1"/>
  <c r="Z14" i="1"/>
  <c r="Y14" i="1" s="1"/>
  <c r="AC14" i="1"/>
  <c r="AH14" i="1"/>
  <c r="AI14" i="1"/>
  <c r="AK14" i="1"/>
  <c r="AL14" i="1"/>
  <c r="F16" i="1"/>
  <c r="G16" i="1"/>
  <c r="E16" i="1" s="1"/>
  <c r="I16" i="1"/>
  <c r="H16" i="1" s="1"/>
  <c r="J16" i="1"/>
  <c r="M16" i="1"/>
  <c r="L16" i="1" s="1"/>
  <c r="K16" i="1" s="1"/>
  <c r="N16" i="1"/>
  <c r="O16" i="1"/>
  <c r="P16" i="1"/>
  <c r="Q16" i="1"/>
  <c r="Q10" i="1" s="1"/>
  <c r="S16" i="1"/>
  <c r="T16" i="1"/>
  <c r="U16" i="1"/>
  <c r="W16" i="1"/>
  <c r="V16" i="1" s="1"/>
  <c r="X16" i="1"/>
  <c r="AA16" i="1"/>
  <c r="Z16" i="1" s="1"/>
  <c r="AB16" i="1"/>
  <c r="AD16" i="1"/>
  <c r="AE16" i="1"/>
  <c r="AC16" i="1" s="1"/>
  <c r="AI16" i="1"/>
  <c r="D17" i="1"/>
  <c r="E17" i="1"/>
  <c r="H17" i="1"/>
  <c r="L17" i="1"/>
  <c r="K17" i="1" s="1"/>
  <c r="O17" i="1"/>
  <c r="S17" i="1"/>
  <c r="V17" i="1"/>
  <c r="R17" i="1" s="1"/>
  <c r="Z17" i="1"/>
  <c r="Y17" i="1" s="1"/>
  <c r="AC17" i="1"/>
  <c r="AH17" i="1"/>
  <c r="AG17" i="1" s="1"/>
  <c r="AF17" i="1" s="1"/>
  <c r="AI17" i="1"/>
  <c r="AJ17" i="1"/>
  <c r="AK17" i="1"/>
  <c r="AL17" i="1"/>
  <c r="E18" i="1"/>
  <c r="D18" i="1" s="1"/>
  <c r="H18" i="1"/>
  <c r="L18" i="1"/>
  <c r="O18" i="1"/>
  <c r="K18" i="1" s="1"/>
  <c r="S18" i="1"/>
  <c r="R18" i="1" s="1"/>
  <c r="V18" i="1"/>
  <c r="Y18" i="1"/>
  <c r="Z18" i="1"/>
  <c r="AC18" i="1"/>
  <c r="AG18" i="1"/>
  <c r="AH18" i="1"/>
  <c r="AI18" i="1"/>
  <c r="AK18" i="1"/>
  <c r="AL18" i="1"/>
  <c r="E19" i="1"/>
  <c r="H19" i="1"/>
  <c r="D19" i="1" s="1"/>
  <c r="L19" i="1"/>
  <c r="K19" i="1" s="1"/>
  <c r="O19" i="1"/>
  <c r="R19" i="1"/>
  <c r="S19" i="1"/>
  <c r="V19" i="1"/>
  <c r="Z19" i="1"/>
  <c r="Y19" i="1" s="1"/>
  <c r="AC19" i="1"/>
  <c r="AH19" i="1"/>
  <c r="AG19" i="1" s="1"/>
  <c r="AF19" i="1" s="1"/>
  <c r="AI19" i="1"/>
  <c r="AK19" i="1"/>
  <c r="AL19" i="1"/>
  <c r="AJ19" i="1" s="1"/>
  <c r="E21" i="1"/>
  <c r="D21" i="1" s="1"/>
  <c r="H21" i="1"/>
  <c r="K21" i="1"/>
  <c r="L21" i="1"/>
  <c r="O21" i="1"/>
  <c r="S21" i="1"/>
  <c r="R21" i="1" s="1"/>
  <c r="V21" i="1"/>
  <c r="Z21" i="1"/>
  <c r="AC21" i="1"/>
  <c r="Y21" i="1" s="1"/>
  <c r="AH21" i="1"/>
  <c r="AI21" i="1"/>
  <c r="AG21" i="1" s="1"/>
  <c r="AK21" i="1"/>
  <c r="AJ21" i="1" s="1"/>
  <c r="AL21" i="1"/>
  <c r="F23" i="1"/>
  <c r="E23" i="1" s="1"/>
  <c r="D23" i="1" s="1"/>
  <c r="G23" i="1"/>
  <c r="H23" i="1"/>
  <c r="I23" i="1"/>
  <c r="J23" i="1"/>
  <c r="L23" i="1"/>
  <c r="K23" i="1" s="1"/>
  <c r="M23" i="1"/>
  <c r="N23" i="1"/>
  <c r="P23" i="1"/>
  <c r="O23" i="1" s="1"/>
  <c r="Q23" i="1"/>
  <c r="T23" i="1"/>
  <c r="S23" i="1" s="1"/>
  <c r="R23" i="1" s="1"/>
  <c r="U23" i="1"/>
  <c r="W23" i="1"/>
  <c r="X23" i="1"/>
  <c r="V23" i="1" s="1"/>
  <c r="AA23" i="1"/>
  <c r="AB23" i="1"/>
  <c r="Z23" i="1" s="1"/>
  <c r="AD23" i="1"/>
  <c r="AC23" i="1" s="1"/>
  <c r="AE23" i="1"/>
  <c r="E24" i="1"/>
  <c r="D24" i="1" s="1"/>
  <c r="H24" i="1"/>
  <c r="L24" i="1"/>
  <c r="O24" i="1"/>
  <c r="K24" i="1" s="1"/>
  <c r="S24" i="1"/>
  <c r="R24" i="1" s="1"/>
  <c r="V24" i="1"/>
  <c r="Y24" i="1"/>
  <c r="Z24" i="1"/>
  <c r="AC24" i="1"/>
  <c r="AG24" i="1"/>
  <c r="AH24" i="1"/>
  <c r="AI24" i="1"/>
  <c r="AK24" i="1"/>
  <c r="AL24" i="1"/>
  <c r="E25" i="1"/>
  <c r="H25" i="1"/>
  <c r="D25" i="1" s="1"/>
  <c r="L25" i="1"/>
  <c r="K25" i="1" s="1"/>
  <c r="O25" i="1"/>
  <c r="R25" i="1"/>
  <c r="S25" i="1"/>
  <c r="V25" i="1"/>
  <c r="Z25" i="1"/>
  <c r="Y25" i="1" s="1"/>
  <c r="AC25" i="1"/>
  <c r="AH25" i="1"/>
  <c r="AI25" i="1"/>
  <c r="AK25" i="1"/>
  <c r="AL25" i="1"/>
  <c r="E26" i="1"/>
  <c r="D26" i="1" s="1"/>
  <c r="H26" i="1"/>
  <c r="K26" i="1"/>
  <c r="L26" i="1"/>
  <c r="O26" i="1"/>
  <c r="S26" i="1"/>
  <c r="R26" i="1" s="1"/>
  <c r="V26" i="1"/>
  <c r="Z26" i="1"/>
  <c r="AC26" i="1"/>
  <c r="Y26" i="1" s="1"/>
  <c r="AH26" i="1"/>
  <c r="AI26" i="1"/>
  <c r="AG26" i="1" s="1"/>
  <c r="AK26" i="1"/>
  <c r="AJ26" i="1" s="1"/>
  <c r="AL26" i="1"/>
  <c r="D27" i="1"/>
  <c r="E27" i="1"/>
  <c r="H27" i="1"/>
  <c r="L27" i="1"/>
  <c r="K27" i="1" s="1"/>
  <c r="O27" i="1"/>
  <c r="S27" i="1"/>
  <c r="V27" i="1"/>
  <c r="R27" i="1" s="1"/>
  <c r="Z27" i="1"/>
  <c r="Y27" i="1" s="1"/>
  <c r="AC27" i="1"/>
  <c r="AH27" i="1"/>
  <c r="AG27" i="1" s="1"/>
  <c r="AF27" i="1" s="1"/>
  <c r="AI27" i="1"/>
  <c r="AK27" i="1"/>
  <c r="AL27" i="1"/>
  <c r="AJ27" i="1" s="1"/>
  <c r="E28" i="1"/>
  <c r="D28" i="1" s="1"/>
  <c r="H28" i="1"/>
  <c r="K28" i="1"/>
  <c r="L28" i="1"/>
  <c r="O28" i="1"/>
  <c r="S28" i="1"/>
  <c r="R28" i="1" s="1"/>
  <c r="V28" i="1"/>
  <c r="Y28" i="1"/>
  <c r="Z28" i="1"/>
  <c r="AC28" i="1"/>
  <c r="AG28" i="1"/>
  <c r="AF28" i="1" s="1"/>
  <c r="AH28" i="1"/>
  <c r="AI28" i="1"/>
  <c r="AK28" i="1"/>
  <c r="AJ28" i="1" s="1"/>
  <c r="AL28" i="1"/>
  <c r="D30" i="1"/>
  <c r="F30" i="1"/>
  <c r="E30" i="1" s="1"/>
  <c r="G30" i="1"/>
  <c r="H30" i="1"/>
  <c r="I30" i="1"/>
  <c r="J30" i="1"/>
  <c r="M30" i="1"/>
  <c r="N30" i="1"/>
  <c r="L30" i="1" s="1"/>
  <c r="K30" i="1" s="1"/>
  <c r="P30" i="1"/>
  <c r="O30" i="1" s="1"/>
  <c r="Q30" i="1"/>
  <c r="T30" i="1"/>
  <c r="S30" i="1" s="1"/>
  <c r="W30" i="1"/>
  <c r="X30" i="1"/>
  <c r="V30" i="1" s="1"/>
  <c r="Z30" i="1"/>
  <c r="Y30" i="1" s="1"/>
  <c r="AA30" i="1"/>
  <c r="AB30" i="1"/>
  <c r="AD30" i="1"/>
  <c r="AC30" i="1" s="1"/>
  <c r="AE30" i="1"/>
  <c r="E31" i="1"/>
  <c r="D31" i="1" s="1"/>
  <c r="H31" i="1"/>
  <c r="K31" i="1"/>
  <c r="L31" i="1"/>
  <c r="O31" i="1"/>
  <c r="S31" i="1"/>
  <c r="R31" i="1" s="1"/>
  <c r="V31" i="1"/>
  <c r="Y31" i="1"/>
  <c r="Z31" i="1"/>
  <c r="AC31" i="1"/>
  <c r="AG31" i="1"/>
  <c r="AH31" i="1"/>
  <c r="AI31" i="1"/>
  <c r="AK31" i="1"/>
  <c r="AL31" i="1"/>
  <c r="D32" i="1"/>
  <c r="E32" i="1"/>
  <c r="H32" i="1"/>
  <c r="L32" i="1"/>
  <c r="K32" i="1" s="1"/>
  <c r="O32" i="1"/>
  <c r="S32" i="1"/>
  <c r="V32" i="1"/>
  <c r="R32" i="1" s="1"/>
  <c r="Z32" i="1"/>
  <c r="Y32" i="1" s="1"/>
  <c r="AC32" i="1"/>
  <c r="AH32" i="1"/>
  <c r="AG32" i="1" s="1"/>
  <c r="AI32" i="1"/>
  <c r="AK32" i="1"/>
  <c r="AL32" i="1"/>
  <c r="AJ32" i="1" s="1"/>
  <c r="E33" i="1"/>
  <c r="D33" i="1" s="1"/>
  <c r="H33" i="1"/>
  <c r="L33" i="1"/>
  <c r="O33" i="1"/>
  <c r="K33" i="1" s="1"/>
  <c r="S33" i="1"/>
  <c r="U33" i="1"/>
  <c r="U30" i="1" s="1"/>
  <c r="V33" i="1"/>
  <c r="Z33" i="1"/>
  <c r="Y33" i="1" s="1"/>
  <c r="AC33" i="1"/>
  <c r="AH33" i="1"/>
  <c r="AG33" i="1" s="1"/>
  <c r="AI33" i="1"/>
  <c r="AK33" i="1"/>
  <c r="AL33" i="1"/>
  <c r="AL30" i="1" s="1"/>
  <c r="E34" i="1"/>
  <c r="D34" i="1" s="1"/>
  <c r="H34" i="1"/>
  <c r="L34" i="1"/>
  <c r="O34" i="1"/>
  <c r="K34" i="1" s="1"/>
  <c r="S34" i="1"/>
  <c r="R34" i="1" s="1"/>
  <c r="V34" i="1"/>
  <c r="Y34" i="1"/>
  <c r="Z34" i="1"/>
  <c r="AC34" i="1"/>
  <c r="AH34" i="1"/>
  <c r="AI34" i="1"/>
  <c r="AG34" i="1" s="1"/>
  <c r="AF34" i="1" s="1"/>
  <c r="AK34" i="1"/>
  <c r="AJ34" i="1" s="1"/>
  <c r="AL34" i="1"/>
  <c r="D35" i="1"/>
  <c r="E35" i="1"/>
  <c r="H35" i="1"/>
  <c r="L35" i="1"/>
  <c r="K35" i="1" s="1"/>
  <c r="O35" i="1"/>
  <c r="R35" i="1"/>
  <c r="S35" i="1"/>
  <c r="V35" i="1"/>
  <c r="Z35" i="1"/>
  <c r="Y35" i="1" s="1"/>
  <c r="AC35" i="1"/>
  <c r="AH35" i="1"/>
  <c r="AG35" i="1" s="1"/>
  <c r="AF35" i="1" s="1"/>
  <c r="AI35" i="1"/>
  <c r="AJ35" i="1"/>
  <c r="AK35" i="1"/>
  <c r="AL35" i="1"/>
  <c r="F39" i="1"/>
  <c r="G39" i="1"/>
  <c r="I39" i="1"/>
  <c r="H39" i="1" s="1"/>
  <c r="J39" i="1"/>
  <c r="L39" i="1"/>
  <c r="M39" i="1"/>
  <c r="N39" i="1"/>
  <c r="P39" i="1"/>
  <c r="Q39" i="1"/>
  <c r="T39" i="1"/>
  <c r="U39" i="1"/>
  <c r="V39" i="1"/>
  <c r="W39" i="1"/>
  <c r="X39" i="1"/>
  <c r="Z39" i="1"/>
  <c r="AA39" i="1"/>
  <c r="AB39" i="1"/>
  <c r="AC39" i="1"/>
  <c r="Y39" i="1" s="1"/>
  <c r="AD39" i="1"/>
  <c r="AE39" i="1"/>
  <c r="E40" i="1"/>
  <c r="D40" i="1" s="1"/>
  <c r="H40" i="1"/>
  <c r="L40" i="1"/>
  <c r="O40" i="1"/>
  <c r="K40" i="1" s="1"/>
  <c r="S40" i="1"/>
  <c r="R40" i="1" s="1"/>
  <c r="V40" i="1"/>
  <c r="Y40" i="1"/>
  <c r="Z40" i="1"/>
  <c r="AC40" i="1"/>
  <c r="AH40" i="1"/>
  <c r="AG40" i="1" s="1"/>
  <c r="AI40" i="1"/>
  <c r="AK40" i="1"/>
  <c r="AL40" i="1"/>
  <c r="AL39" i="1" s="1"/>
  <c r="D41" i="1"/>
  <c r="E41" i="1"/>
  <c r="H41" i="1"/>
  <c r="L41" i="1"/>
  <c r="K41" i="1" s="1"/>
  <c r="O41" i="1"/>
  <c r="S41" i="1"/>
  <c r="R41" i="1" s="1"/>
  <c r="V41" i="1"/>
  <c r="Z41" i="1"/>
  <c r="AC41" i="1"/>
  <c r="AH41" i="1"/>
  <c r="AG41" i="1" s="1"/>
  <c r="AF41" i="1" s="1"/>
  <c r="AI41" i="1"/>
  <c r="AK41" i="1"/>
  <c r="AL41" i="1"/>
  <c r="AJ41" i="1" s="1"/>
  <c r="E42" i="1"/>
  <c r="D42" i="1" s="1"/>
  <c r="H42" i="1"/>
  <c r="K42" i="1"/>
  <c r="L42" i="1"/>
  <c r="O42" i="1"/>
  <c r="S42" i="1"/>
  <c r="V42" i="1"/>
  <c r="Z42" i="1"/>
  <c r="AC42" i="1"/>
  <c r="Y42" i="1" s="1"/>
  <c r="AH42" i="1"/>
  <c r="AI42" i="1"/>
  <c r="AG42" i="1" s="1"/>
  <c r="AF42" i="1" s="1"/>
  <c r="AJ42" i="1"/>
  <c r="AK42" i="1"/>
  <c r="AL42" i="1"/>
  <c r="E43" i="1"/>
  <c r="D43" i="1" s="1"/>
  <c r="H43" i="1"/>
  <c r="L43" i="1"/>
  <c r="O43" i="1"/>
  <c r="R43" i="1"/>
  <c r="S43" i="1"/>
  <c r="V43" i="1"/>
  <c r="Z43" i="1"/>
  <c r="Y43" i="1" s="1"/>
  <c r="AC43" i="1"/>
  <c r="AH43" i="1"/>
  <c r="AG43" i="1" s="1"/>
  <c r="AF43" i="1" s="1"/>
  <c r="AI43" i="1"/>
  <c r="AK43" i="1"/>
  <c r="AJ43" i="1" s="1"/>
  <c r="AL43" i="1"/>
  <c r="E44" i="1"/>
  <c r="H44" i="1"/>
  <c r="K44" i="1"/>
  <c r="L44" i="1"/>
  <c r="O44" i="1"/>
  <c r="S44" i="1"/>
  <c r="R44" i="1" s="1"/>
  <c r="V44" i="1"/>
  <c r="Z44" i="1"/>
  <c r="Y44" i="1" s="1"/>
  <c r="AC44" i="1"/>
  <c r="AG44" i="1"/>
  <c r="AH44" i="1"/>
  <c r="AI44" i="1"/>
  <c r="AK44" i="1"/>
  <c r="AL44" i="1"/>
  <c r="F46" i="1"/>
  <c r="G46" i="1"/>
  <c r="H46" i="1"/>
  <c r="I46" i="1"/>
  <c r="J46" i="1"/>
  <c r="L46" i="1"/>
  <c r="M46" i="1"/>
  <c r="N46" i="1"/>
  <c r="P46" i="1"/>
  <c r="O46" i="1" s="1"/>
  <c r="Q46" i="1"/>
  <c r="T46" i="1"/>
  <c r="U46" i="1"/>
  <c r="W46" i="1"/>
  <c r="V46" i="1" s="1"/>
  <c r="X46" i="1"/>
  <c r="AA46" i="1"/>
  <c r="AB46" i="1"/>
  <c r="AD46" i="1"/>
  <c r="AC46" i="1" s="1"/>
  <c r="AE46" i="1"/>
  <c r="D47" i="1"/>
  <c r="E47" i="1"/>
  <c r="H47" i="1"/>
  <c r="L47" i="1"/>
  <c r="K47" i="1" s="1"/>
  <c r="O47" i="1"/>
  <c r="S47" i="1"/>
  <c r="R47" i="1" s="1"/>
  <c r="V47" i="1"/>
  <c r="Z47" i="1"/>
  <c r="Y47" i="1" s="1"/>
  <c r="AC47" i="1"/>
  <c r="AH47" i="1"/>
  <c r="AG47" i="1" s="1"/>
  <c r="AF47" i="1" s="1"/>
  <c r="AI47" i="1"/>
  <c r="AJ47" i="1"/>
  <c r="AK47" i="1"/>
  <c r="AL47" i="1"/>
  <c r="E48" i="1"/>
  <c r="D48" i="1" s="1"/>
  <c r="H48" i="1"/>
  <c r="L48" i="1"/>
  <c r="K48" i="1" s="1"/>
  <c r="O48" i="1"/>
  <c r="S48" i="1"/>
  <c r="R48" i="1" s="1"/>
  <c r="V48" i="1"/>
  <c r="Y48" i="1"/>
  <c r="Z48" i="1"/>
  <c r="AC48" i="1"/>
  <c r="AG48" i="1"/>
  <c r="AH48" i="1"/>
  <c r="AI48" i="1"/>
  <c r="AK48" i="1"/>
  <c r="AK46" i="1" s="1"/>
  <c r="AL48" i="1"/>
  <c r="E49" i="1"/>
  <c r="D49" i="1" s="1"/>
  <c r="H49" i="1"/>
  <c r="L49" i="1"/>
  <c r="K49" i="1" s="1"/>
  <c r="O49" i="1"/>
  <c r="R49" i="1"/>
  <c r="S49" i="1"/>
  <c r="V49" i="1"/>
  <c r="Z49" i="1"/>
  <c r="Y49" i="1" s="1"/>
  <c r="AC49" i="1"/>
  <c r="AH49" i="1"/>
  <c r="AH46" i="1" s="1"/>
  <c r="AI49" i="1"/>
  <c r="AK49" i="1"/>
  <c r="AJ49" i="1" s="1"/>
  <c r="AL49" i="1"/>
  <c r="AL46" i="1" s="1"/>
  <c r="E50" i="1"/>
  <c r="D50" i="1" s="1"/>
  <c r="H50" i="1"/>
  <c r="K50" i="1"/>
  <c r="L50" i="1"/>
  <c r="O50" i="1"/>
  <c r="S50" i="1"/>
  <c r="R50" i="1" s="1"/>
  <c r="V50" i="1"/>
  <c r="Z50" i="1"/>
  <c r="Y50" i="1" s="1"/>
  <c r="AC50" i="1"/>
  <c r="AH50" i="1"/>
  <c r="AG50" i="1" s="1"/>
  <c r="AI50" i="1"/>
  <c r="AK50" i="1"/>
  <c r="AJ50" i="1" s="1"/>
  <c r="AL50" i="1"/>
  <c r="D51" i="1"/>
  <c r="E51" i="1"/>
  <c r="H51" i="1"/>
  <c r="L51" i="1"/>
  <c r="K51" i="1" s="1"/>
  <c r="O51" i="1"/>
  <c r="S51" i="1"/>
  <c r="R51" i="1" s="1"/>
  <c r="V51" i="1"/>
  <c r="Z51" i="1"/>
  <c r="Y51" i="1" s="1"/>
  <c r="AC51" i="1"/>
  <c r="AH51" i="1"/>
  <c r="AG51" i="1" s="1"/>
  <c r="AF51" i="1" s="1"/>
  <c r="AI51" i="1"/>
  <c r="AJ51" i="1"/>
  <c r="AK51" i="1"/>
  <c r="AL51" i="1"/>
  <c r="E52" i="1"/>
  <c r="D52" i="1" s="1"/>
  <c r="H52" i="1"/>
  <c r="L52" i="1"/>
  <c r="K52" i="1" s="1"/>
  <c r="O52" i="1"/>
  <c r="S52" i="1"/>
  <c r="R52" i="1" s="1"/>
  <c r="V52" i="1"/>
  <c r="Y52" i="1"/>
  <c r="Z52" i="1"/>
  <c r="AC52" i="1"/>
  <c r="AG52" i="1"/>
  <c r="AF52" i="1" s="1"/>
  <c r="AH52" i="1"/>
  <c r="AI52" i="1"/>
  <c r="AK52" i="1"/>
  <c r="AJ52" i="1" s="1"/>
  <c r="AL52" i="1"/>
  <c r="E53" i="1"/>
  <c r="D53" i="1" s="1"/>
  <c r="H53" i="1"/>
  <c r="L53" i="1"/>
  <c r="K53" i="1" s="1"/>
  <c r="O53" i="1"/>
  <c r="R53" i="1"/>
  <c r="S53" i="1"/>
  <c r="V53" i="1"/>
  <c r="Z53" i="1"/>
  <c r="Y53" i="1" s="1"/>
  <c r="AC53" i="1"/>
  <c r="AH53" i="1"/>
  <c r="AG53" i="1" s="1"/>
  <c r="AI53" i="1"/>
  <c r="AK53" i="1"/>
  <c r="AJ53" i="1" s="1"/>
  <c r="AL53" i="1"/>
  <c r="E54" i="1"/>
  <c r="D54" i="1" s="1"/>
  <c r="H54" i="1"/>
  <c r="K54" i="1"/>
  <c r="L54" i="1"/>
  <c r="O54" i="1"/>
  <c r="S54" i="1"/>
  <c r="R54" i="1" s="1"/>
  <c r="V54" i="1"/>
  <c r="Z54" i="1"/>
  <c r="Y54" i="1" s="1"/>
  <c r="AC54" i="1"/>
  <c r="AH54" i="1"/>
  <c r="AI54" i="1"/>
  <c r="AK54" i="1"/>
  <c r="AJ54" i="1" s="1"/>
  <c r="AL54" i="1"/>
  <c r="F56" i="1"/>
  <c r="E56" i="1" s="1"/>
  <c r="D56" i="1" s="1"/>
  <c r="G56" i="1"/>
  <c r="H56" i="1"/>
  <c r="I56" i="1"/>
  <c r="J56" i="1"/>
  <c r="L56" i="1"/>
  <c r="M56" i="1"/>
  <c r="N56" i="1"/>
  <c r="O56" i="1"/>
  <c r="K56" i="1" s="1"/>
  <c r="P56" i="1"/>
  <c r="Q56" i="1"/>
  <c r="S56" i="1"/>
  <c r="T56" i="1"/>
  <c r="U56" i="1"/>
  <c r="W56" i="1"/>
  <c r="X56" i="1"/>
  <c r="AA56" i="1"/>
  <c r="Z56" i="1" s="1"/>
  <c r="AB56" i="1"/>
  <c r="AD56" i="1"/>
  <c r="AE56" i="1"/>
  <c r="D57" i="1"/>
  <c r="E57" i="1"/>
  <c r="H57" i="1"/>
  <c r="L57" i="1"/>
  <c r="O57" i="1"/>
  <c r="S57" i="1"/>
  <c r="R57" i="1" s="1"/>
  <c r="V57" i="1"/>
  <c r="Y57" i="1"/>
  <c r="Z57" i="1"/>
  <c r="AC57" i="1"/>
  <c r="AG57" i="1"/>
  <c r="AH57" i="1"/>
  <c r="AI57" i="1"/>
  <c r="AK57" i="1"/>
  <c r="AL57" i="1"/>
  <c r="E58" i="1"/>
  <c r="D58" i="1" s="1"/>
  <c r="H58" i="1"/>
  <c r="L58" i="1"/>
  <c r="O58" i="1"/>
  <c r="R58" i="1"/>
  <c r="S58" i="1"/>
  <c r="V58" i="1"/>
  <c r="Y58" i="1"/>
  <c r="Z58" i="1"/>
  <c r="AC58" i="1"/>
  <c r="AH58" i="1"/>
  <c r="AI58" i="1"/>
  <c r="AK58" i="1"/>
  <c r="AL58" i="1"/>
  <c r="E59" i="1"/>
  <c r="D59" i="1" s="1"/>
  <c r="H59" i="1"/>
  <c r="K59" i="1"/>
  <c r="L59" i="1"/>
  <c r="O59" i="1"/>
  <c r="R59" i="1"/>
  <c r="S59" i="1"/>
  <c r="V59" i="1"/>
  <c r="Z59" i="1"/>
  <c r="Y59" i="1" s="1"/>
  <c r="AC59" i="1"/>
  <c r="AH59" i="1"/>
  <c r="AI59" i="1"/>
  <c r="AI56" i="1" s="1"/>
  <c r="AK59" i="1"/>
  <c r="AJ59" i="1" s="1"/>
  <c r="AL59" i="1"/>
  <c r="D60" i="1"/>
  <c r="E60" i="1"/>
  <c r="H60" i="1"/>
  <c r="K60" i="1"/>
  <c r="L60" i="1"/>
  <c r="O60" i="1"/>
  <c r="S60" i="1"/>
  <c r="R60" i="1" s="1"/>
  <c r="V60" i="1"/>
  <c r="Z60" i="1"/>
  <c r="AC60" i="1"/>
  <c r="AF60" i="1"/>
  <c r="AH60" i="1"/>
  <c r="AG60" i="1" s="1"/>
  <c r="AI60" i="1"/>
  <c r="AJ60" i="1"/>
  <c r="AK60" i="1"/>
  <c r="AL60" i="1"/>
  <c r="E61" i="1"/>
  <c r="D61" i="1" s="1"/>
  <c r="H61" i="1"/>
  <c r="L61" i="1"/>
  <c r="K61" i="1" s="1"/>
  <c r="O61" i="1"/>
  <c r="S61" i="1"/>
  <c r="V61" i="1"/>
  <c r="Y61" i="1"/>
  <c r="Z61" i="1"/>
  <c r="AC61" i="1"/>
  <c r="AG61" i="1"/>
  <c r="AH61" i="1"/>
  <c r="AI61" i="1"/>
  <c r="AJ61" i="1"/>
  <c r="AF61" i="1" s="1"/>
  <c r="AK61" i="1"/>
  <c r="AL61" i="1"/>
  <c r="E62" i="1"/>
  <c r="H62" i="1"/>
  <c r="L62" i="1"/>
  <c r="K62" i="1" s="1"/>
  <c r="O62" i="1"/>
  <c r="R62" i="1"/>
  <c r="S62" i="1"/>
  <c r="V62" i="1"/>
  <c r="Z62" i="1"/>
  <c r="Y62" i="1" s="1"/>
  <c r="AC62" i="1"/>
  <c r="AG62" i="1"/>
  <c r="AH62" i="1"/>
  <c r="AI62" i="1"/>
  <c r="AK62" i="1"/>
  <c r="AJ62" i="1" s="1"/>
  <c r="AL62" i="1"/>
  <c r="E63" i="1"/>
  <c r="H63" i="1"/>
  <c r="K63" i="1"/>
  <c r="L63" i="1"/>
  <c r="O63" i="1"/>
  <c r="S63" i="1"/>
  <c r="R63" i="1" s="1"/>
  <c r="V63" i="1"/>
  <c r="Z63" i="1"/>
  <c r="AC63" i="1"/>
  <c r="AH63" i="1"/>
  <c r="AG63" i="1" s="1"/>
  <c r="AI63" i="1"/>
  <c r="AK63" i="1"/>
  <c r="AL63" i="1"/>
  <c r="D64" i="1"/>
  <c r="E64" i="1"/>
  <c r="H64" i="1"/>
  <c r="L64" i="1"/>
  <c r="K64" i="1" s="1"/>
  <c r="O64" i="1"/>
  <c r="S64" i="1"/>
  <c r="V64" i="1"/>
  <c r="Z64" i="1"/>
  <c r="Y64" i="1" s="1"/>
  <c r="AC64" i="1"/>
  <c r="AH64" i="1"/>
  <c r="AG64" i="1" s="1"/>
  <c r="AI64" i="1"/>
  <c r="AK64" i="1"/>
  <c r="AL64" i="1"/>
  <c r="AJ64" i="1" s="1"/>
  <c r="F66" i="1"/>
  <c r="G66" i="1"/>
  <c r="E66" i="1" s="1"/>
  <c r="D66" i="1" s="1"/>
  <c r="H66" i="1"/>
  <c r="I66" i="1"/>
  <c r="J66" i="1"/>
  <c r="L66" i="1"/>
  <c r="M66" i="1"/>
  <c r="N66" i="1"/>
  <c r="O66" i="1"/>
  <c r="K66" i="1" s="1"/>
  <c r="P66" i="1"/>
  <c r="Q66" i="1"/>
  <c r="T66" i="1"/>
  <c r="S66" i="1" s="1"/>
  <c r="U66" i="1"/>
  <c r="W66" i="1"/>
  <c r="X66" i="1"/>
  <c r="Y66" i="1"/>
  <c r="AA66" i="1"/>
  <c r="Z66" i="1" s="1"/>
  <c r="AB66" i="1"/>
  <c r="AC66" i="1"/>
  <c r="AD66" i="1"/>
  <c r="AE66" i="1"/>
  <c r="E67" i="1"/>
  <c r="D67" i="1" s="1"/>
  <c r="H67" i="1"/>
  <c r="L67" i="1"/>
  <c r="O67" i="1"/>
  <c r="R67" i="1"/>
  <c r="S67" i="1"/>
  <c r="V67" i="1"/>
  <c r="Z67" i="1"/>
  <c r="Y67" i="1" s="1"/>
  <c r="AC67" i="1"/>
  <c r="AH67" i="1"/>
  <c r="AI67" i="1"/>
  <c r="AK67" i="1"/>
  <c r="AL67" i="1"/>
  <c r="AL66" i="1" s="1"/>
  <c r="E68" i="1"/>
  <c r="D68" i="1" s="1"/>
  <c r="H68" i="1"/>
  <c r="K68" i="1"/>
  <c r="L68" i="1"/>
  <c r="O68" i="1"/>
  <c r="S68" i="1"/>
  <c r="R68" i="1" s="1"/>
  <c r="V68" i="1"/>
  <c r="Z68" i="1"/>
  <c r="AC68" i="1"/>
  <c r="Y68" i="1" s="1"/>
  <c r="AG68" i="1"/>
  <c r="AH68" i="1"/>
  <c r="AI68" i="1"/>
  <c r="AK68" i="1"/>
  <c r="AL68" i="1"/>
  <c r="E69" i="1"/>
  <c r="H69" i="1"/>
  <c r="D69" i="1" s="1"/>
  <c r="K69" i="1"/>
  <c r="L69" i="1"/>
  <c r="O69" i="1"/>
  <c r="S69" i="1"/>
  <c r="R69" i="1" s="1"/>
  <c r="V69" i="1"/>
  <c r="Z69" i="1"/>
  <c r="AC69" i="1"/>
  <c r="AF69" i="1"/>
  <c r="AH69" i="1"/>
  <c r="AG69" i="1" s="1"/>
  <c r="AI69" i="1"/>
  <c r="AJ69" i="1"/>
  <c r="AK69" i="1"/>
  <c r="AL69" i="1"/>
  <c r="E70" i="1"/>
  <c r="D70" i="1" s="1"/>
  <c r="H70" i="1"/>
  <c r="L70" i="1"/>
  <c r="O70" i="1"/>
  <c r="K70" i="1" s="1"/>
  <c r="S70" i="1"/>
  <c r="R70" i="1" s="1"/>
  <c r="V70" i="1"/>
  <c r="Z70" i="1"/>
  <c r="AC70" i="1"/>
  <c r="Y70" i="1" s="1"/>
  <c r="AH70" i="1"/>
  <c r="AI70" i="1"/>
  <c r="AG70" i="1" s="1"/>
  <c r="AF70" i="1" s="1"/>
  <c r="AJ70" i="1"/>
  <c r="AK70" i="1"/>
  <c r="AL70" i="1"/>
  <c r="D71" i="1"/>
  <c r="E71" i="1"/>
  <c r="H71" i="1"/>
  <c r="L71" i="1"/>
  <c r="O71" i="1"/>
  <c r="S71" i="1"/>
  <c r="V71" i="1"/>
  <c r="R71" i="1" s="1"/>
  <c r="Y71" i="1"/>
  <c r="Z71" i="1"/>
  <c r="AC71" i="1"/>
  <c r="AG71" i="1"/>
  <c r="AH71" i="1"/>
  <c r="AI71" i="1"/>
  <c r="AK71" i="1"/>
  <c r="AJ71" i="1" s="1"/>
  <c r="AL71" i="1"/>
  <c r="F73" i="1"/>
  <c r="G73" i="1"/>
  <c r="I73" i="1"/>
  <c r="J73" i="1"/>
  <c r="H73" i="1" s="1"/>
  <c r="M73" i="1"/>
  <c r="N73" i="1"/>
  <c r="L73" i="1" s="1"/>
  <c r="K73" i="1" s="1"/>
  <c r="O73" i="1"/>
  <c r="P73" i="1"/>
  <c r="Q73" i="1"/>
  <c r="S73" i="1"/>
  <c r="R73" i="1" s="1"/>
  <c r="T73" i="1"/>
  <c r="U73" i="1"/>
  <c r="W73" i="1"/>
  <c r="V73" i="1" s="1"/>
  <c r="X73" i="1"/>
  <c r="AA73" i="1"/>
  <c r="Z73" i="1" s="1"/>
  <c r="AB73" i="1"/>
  <c r="AD73" i="1"/>
  <c r="AE73" i="1"/>
  <c r="D74" i="1"/>
  <c r="E74" i="1"/>
  <c r="H74" i="1"/>
  <c r="L74" i="1"/>
  <c r="K74" i="1" s="1"/>
  <c r="O74" i="1"/>
  <c r="S74" i="1"/>
  <c r="V74" i="1"/>
  <c r="Z74" i="1"/>
  <c r="AC74" i="1"/>
  <c r="Y74" i="1" s="1"/>
  <c r="AF74" i="1"/>
  <c r="AH74" i="1"/>
  <c r="AI74" i="1"/>
  <c r="AG74" i="1" s="1"/>
  <c r="AJ74" i="1"/>
  <c r="AK74" i="1"/>
  <c r="AK73" i="1" s="1"/>
  <c r="AL74" i="1"/>
  <c r="E75" i="1"/>
  <c r="D75" i="1" s="1"/>
  <c r="H75" i="1"/>
  <c r="L75" i="1"/>
  <c r="O75" i="1"/>
  <c r="S75" i="1"/>
  <c r="V75" i="1"/>
  <c r="R75" i="1" s="1"/>
  <c r="Y75" i="1"/>
  <c r="Z75" i="1"/>
  <c r="AC75" i="1"/>
  <c r="AG75" i="1"/>
  <c r="AH75" i="1"/>
  <c r="AI75" i="1"/>
  <c r="AK75" i="1"/>
  <c r="AJ75" i="1" s="1"/>
  <c r="AL75" i="1"/>
  <c r="E76" i="1"/>
  <c r="H76" i="1"/>
  <c r="L76" i="1"/>
  <c r="O76" i="1"/>
  <c r="K76" i="1" s="1"/>
  <c r="R76" i="1"/>
  <c r="S76" i="1"/>
  <c r="V76" i="1"/>
  <c r="Z76" i="1"/>
  <c r="Y76" i="1" s="1"/>
  <c r="AC76" i="1"/>
  <c r="AH76" i="1"/>
  <c r="AI76" i="1"/>
  <c r="AK76" i="1"/>
  <c r="AL76" i="1"/>
  <c r="AL73" i="1" s="1"/>
  <c r="E77" i="1"/>
  <c r="H77" i="1"/>
  <c r="D77" i="1" s="1"/>
  <c r="K77" i="1"/>
  <c r="L77" i="1"/>
  <c r="O77" i="1"/>
  <c r="S77" i="1"/>
  <c r="R77" i="1" s="1"/>
  <c r="V77" i="1"/>
  <c r="Z77" i="1"/>
  <c r="AC77" i="1"/>
  <c r="AH77" i="1"/>
  <c r="AG77" i="1" s="1"/>
  <c r="AI77" i="1"/>
  <c r="AI73" i="1" s="1"/>
  <c r="AK77" i="1"/>
  <c r="AL77" i="1"/>
  <c r="AJ77" i="1" s="1"/>
  <c r="D78" i="1"/>
  <c r="E78" i="1"/>
  <c r="H78" i="1"/>
  <c r="L78" i="1"/>
  <c r="K78" i="1" s="1"/>
  <c r="O78" i="1"/>
  <c r="S78" i="1"/>
  <c r="V78" i="1"/>
  <c r="Z78" i="1"/>
  <c r="AC78" i="1"/>
  <c r="Y78" i="1" s="1"/>
  <c r="AH78" i="1"/>
  <c r="AI78" i="1"/>
  <c r="AG78" i="1" s="1"/>
  <c r="AF78" i="1" s="1"/>
  <c r="AJ78" i="1"/>
  <c r="AK78" i="1"/>
  <c r="AL78" i="1"/>
  <c r="E80" i="1"/>
  <c r="D80" i="1" s="1"/>
  <c r="F80" i="1"/>
  <c r="G80" i="1"/>
  <c r="I80" i="1"/>
  <c r="H80" i="1" s="1"/>
  <c r="J80" i="1"/>
  <c r="M80" i="1"/>
  <c r="L80" i="1" s="1"/>
  <c r="N80" i="1"/>
  <c r="P80" i="1"/>
  <c r="Q80" i="1"/>
  <c r="T80" i="1"/>
  <c r="S80" i="1" s="1"/>
  <c r="U80" i="1"/>
  <c r="W80" i="1"/>
  <c r="X80" i="1"/>
  <c r="V80" i="1" s="1"/>
  <c r="AA80" i="1"/>
  <c r="AB80" i="1"/>
  <c r="Z80" i="1" s="1"/>
  <c r="Y80" i="1" s="1"/>
  <c r="AC80" i="1"/>
  <c r="AD80" i="1"/>
  <c r="AE80" i="1"/>
  <c r="E81" i="1"/>
  <c r="D81" i="1" s="1"/>
  <c r="H81" i="1"/>
  <c r="L81" i="1"/>
  <c r="O81" i="1"/>
  <c r="K81" i="1" s="1"/>
  <c r="R81" i="1"/>
  <c r="S81" i="1"/>
  <c r="V81" i="1"/>
  <c r="Y81" i="1"/>
  <c r="Z81" i="1"/>
  <c r="AC81" i="1"/>
  <c r="AH81" i="1"/>
  <c r="AI81" i="1"/>
  <c r="AK81" i="1"/>
  <c r="AL81" i="1"/>
  <c r="E82" i="1"/>
  <c r="H82" i="1"/>
  <c r="D82" i="1" s="1"/>
  <c r="K82" i="1"/>
  <c r="L82" i="1"/>
  <c r="O82" i="1"/>
  <c r="R82" i="1"/>
  <c r="S82" i="1"/>
  <c r="V82" i="1"/>
  <c r="Z82" i="1"/>
  <c r="Y82" i="1" s="1"/>
  <c r="AC82" i="1"/>
  <c r="AH82" i="1"/>
  <c r="AI82" i="1"/>
  <c r="AK82" i="1"/>
  <c r="AL82" i="1"/>
  <c r="AJ82" i="1" s="1"/>
  <c r="D83" i="1"/>
  <c r="E83" i="1"/>
  <c r="H83" i="1"/>
  <c r="K83" i="1"/>
  <c r="L83" i="1"/>
  <c r="O83" i="1"/>
  <c r="S83" i="1"/>
  <c r="R83" i="1" s="1"/>
  <c r="V83" i="1"/>
  <c r="Z83" i="1"/>
  <c r="AC83" i="1"/>
  <c r="Y83" i="1" s="1"/>
  <c r="AF83" i="1"/>
  <c r="AH83" i="1"/>
  <c r="AI83" i="1"/>
  <c r="AG83" i="1" s="1"/>
  <c r="AJ83" i="1"/>
  <c r="AK83" i="1"/>
  <c r="AL83" i="1"/>
  <c r="E84" i="1"/>
  <c r="D84" i="1" s="1"/>
  <c r="H84" i="1"/>
  <c r="L84" i="1"/>
  <c r="K84" i="1" s="1"/>
  <c r="O84" i="1"/>
  <c r="S84" i="1"/>
  <c r="V84" i="1"/>
  <c r="R84" i="1" s="1"/>
  <c r="Y84" i="1"/>
  <c r="Z84" i="1"/>
  <c r="AC84" i="1"/>
  <c r="AG84" i="1"/>
  <c r="AH84" i="1"/>
  <c r="AI84" i="1"/>
  <c r="AJ84" i="1"/>
  <c r="AF84" i="1" s="1"/>
  <c r="AK84" i="1"/>
  <c r="AL84" i="1"/>
  <c r="E85" i="1"/>
  <c r="H85" i="1"/>
  <c r="L85" i="1"/>
  <c r="O85" i="1"/>
  <c r="K85" i="1" s="1"/>
  <c r="R85" i="1"/>
  <c r="S85" i="1"/>
  <c r="V85" i="1"/>
  <c r="Z85" i="1"/>
  <c r="Y85" i="1" s="1"/>
  <c r="AC85" i="1"/>
  <c r="AG85" i="1"/>
  <c r="AH85" i="1"/>
  <c r="AI85" i="1"/>
  <c r="AK85" i="1"/>
  <c r="AJ85" i="1" s="1"/>
  <c r="AL85" i="1"/>
  <c r="E86" i="1"/>
  <c r="H86" i="1"/>
  <c r="D86" i="1" s="1"/>
  <c r="K86" i="1"/>
  <c r="L86" i="1"/>
  <c r="O86" i="1"/>
  <c r="S86" i="1"/>
  <c r="R86" i="1" s="1"/>
  <c r="V86" i="1"/>
  <c r="Z86" i="1"/>
  <c r="AC86" i="1"/>
  <c r="AH86" i="1"/>
  <c r="AG86" i="1" s="1"/>
  <c r="AF86" i="1" s="1"/>
  <c r="AI86" i="1"/>
  <c r="AK86" i="1"/>
  <c r="AL86" i="1"/>
  <c r="AJ86" i="1" s="1"/>
  <c r="D87" i="1"/>
  <c r="E87" i="1"/>
  <c r="H87" i="1"/>
  <c r="L87" i="1"/>
  <c r="K87" i="1" s="1"/>
  <c r="O87" i="1"/>
  <c r="S87" i="1"/>
  <c r="V87" i="1"/>
  <c r="Z87" i="1"/>
  <c r="AC87" i="1"/>
  <c r="Y87" i="1" s="1"/>
  <c r="AH87" i="1"/>
  <c r="AI87" i="1"/>
  <c r="AG87" i="1" s="1"/>
  <c r="AF87" i="1" s="1"/>
  <c r="AJ87" i="1"/>
  <c r="AK87" i="1"/>
  <c r="AL87" i="1"/>
  <c r="D88" i="1"/>
  <c r="E88" i="1"/>
  <c r="H88" i="1"/>
  <c r="L88" i="1"/>
  <c r="O88" i="1"/>
  <c r="S88" i="1"/>
  <c r="V88" i="1"/>
  <c r="R88" i="1" s="1"/>
  <c r="Y88" i="1"/>
  <c r="Z88" i="1"/>
  <c r="AC88" i="1"/>
  <c r="AG88" i="1"/>
  <c r="AH88" i="1"/>
  <c r="AI88" i="1"/>
  <c r="AK88" i="1"/>
  <c r="AJ88" i="1" s="1"/>
  <c r="AL88" i="1"/>
  <c r="F92" i="1"/>
  <c r="G92" i="1"/>
  <c r="I92" i="1"/>
  <c r="J92" i="1"/>
  <c r="H92" i="1" s="1"/>
  <c r="K92" i="1"/>
  <c r="M92" i="1"/>
  <c r="N92" i="1"/>
  <c r="L92" i="1" s="1"/>
  <c r="O92" i="1"/>
  <c r="P92" i="1"/>
  <c r="Q92" i="1"/>
  <c r="S92" i="1"/>
  <c r="T92" i="1"/>
  <c r="U92" i="1"/>
  <c r="V92" i="1"/>
  <c r="R92" i="1" s="1"/>
  <c r="W92" i="1"/>
  <c r="X92" i="1"/>
  <c r="Z92" i="1"/>
  <c r="AA92" i="1"/>
  <c r="AB92" i="1"/>
  <c r="AD92" i="1"/>
  <c r="AE92" i="1"/>
  <c r="D93" i="1"/>
  <c r="E93" i="1"/>
  <c r="H93" i="1"/>
  <c r="L93" i="1"/>
  <c r="K93" i="1" s="1"/>
  <c r="O93" i="1"/>
  <c r="S93" i="1"/>
  <c r="V93" i="1"/>
  <c r="Z93" i="1"/>
  <c r="AC93" i="1"/>
  <c r="Y93" i="1" s="1"/>
  <c r="AH93" i="1"/>
  <c r="AI93" i="1"/>
  <c r="AG93" i="1" s="1"/>
  <c r="AF93" i="1" s="1"/>
  <c r="AJ93" i="1"/>
  <c r="AK93" i="1"/>
  <c r="AL93" i="1"/>
  <c r="D94" i="1"/>
  <c r="E94" i="1"/>
  <c r="H94" i="1"/>
  <c r="L94" i="1"/>
  <c r="O94" i="1"/>
  <c r="S94" i="1"/>
  <c r="V94" i="1"/>
  <c r="R94" i="1" s="1"/>
  <c r="Y94" i="1"/>
  <c r="Z94" i="1"/>
  <c r="AC94" i="1"/>
  <c r="AG94" i="1"/>
  <c r="AF94" i="1" s="1"/>
  <c r="AH94" i="1"/>
  <c r="AI94" i="1"/>
  <c r="AK94" i="1"/>
  <c r="AJ94" i="1" s="1"/>
  <c r="AL94" i="1"/>
  <c r="E95" i="1"/>
  <c r="D95" i="1" s="1"/>
  <c r="H95" i="1"/>
  <c r="L95" i="1"/>
  <c r="O95" i="1"/>
  <c r="K95" i="1" s="1"/>
  <c r="R95" i="1"/>
  <c r="S95" i="1"/>
  <c r="V95" i="1"/>
  <c r="Y95" i="1"/>
  <c r="Z95" i="1"/>
  <c r="AC95" i="1"/>
  <c r="AH95" i="1"/>
  <c r="AG95" i="1" s="1"/>
  <c r="AI95" i="1"/>
  <c r="AK95" i="1"/>
  <c r="AL95" i="1"/>
  <c r="AL92" i="1" s="1"/>
  <c r="D96" i="1"/>
  <c r="E96" i="1"/>
  <c r="H96" i="1"/>
  <c r="L96" i="1"/>
  <c r="K96" i="1" s="1"/>
  <c r="O96" i="1"/>
  <c r="S96" i="1"/>
  <c r="R96" i="1" s="1"/>
  <c r="V96" i="1"/>
  <c r="Z96" i="1"/>
  <c r="Y96" i="1" s="1"/>
  <c r="AC96" i="1"/>
  <c r="AH96" i="1"/>
  <c r="AG96" i="1" s="1"/>
  <c r="AI96" i="1"/>
  <c r="AK96" i="1"/>
  <c r="AJ96" i="1" s="1"/>
  <c r="AL96" i="1"/>
  <c r="E97" i="1"/>
  <c r="H97" i="1"/>
  <c r="D97" i="1" s="1"/>
  <c r="K97" i="1"/>
  <c r="L97" i="1"/>
  <c r="O97" i="1"/>
  <c r="S97" i="1"/>
  <c r="R97" i="1" s="1"/>
  <c r="V97" i="1"/>
  <c r="Z97" i="1"/>
  <c r="Y97" i="1" s="1"/>
  <c r="AC97" i="1"/>
  <c r="AH97" i="1"/>
  <c r="AG97" i="1" s="1"/>
  <c r="AF97" i="1" s="1"/>
  <c r="AI97" i="1"/>
  <c r="AK97" i="1"/>
  <c r="AL97" i="1"/>
  <c r="AJ97" i="1" s="1"/>
  <c r="D98" i="1"/>
  <c r="E98" i="1"/>
  <c r="H98" i="1"/>
  <c r="L98" i="1"/>
  <c r="K98" i="1" s="1"/>
  <c r="O98" i="1"/>
  <c r="S98" i="1"/>
  <c r="R98" i="1" s="1"/>
  <c r="V98" i="1"/>
  <c r="Z98" i="1"/>
  <c r="AC98" i="1"/>
  <c r="Y98" i="1" s="1"/>
  <c r="AH98" i="1"/>
  <c r="AG98" i="1" s="1"/>
  <c r="AF98" i="1" s="1"/>
  <c r="AI98" i="1"/>
  <c r="AJ98" i="1"/>
  <c r="AK98" i="1"/>
  <c r="AL98" i="1"/>
  <c r="E100" i="1"/>
  <c r="F100" i="1"/>
  <c r="G100" i="1"/>
  <c r="I100" i="1"/>
  <c r="I90" i="1" s="1"/>
  <c r="J100" i="1"/>
  <c r="M100" i="1"/>
  <c r="L100" i="1" s="1"/>
  <c r="N100" i="1"/>
  <c r="P100" i="1"/>
  <c r="O100" i="1" s="1"/>
  <c r="Q100" i="1"/>
  <c r="T100" i="1"/>
  <c r="S100" i="1" s="1"/>
  <c r="U100" i="1"/>
  <c r="W100" i="1"/>
  <c r="V100" i="1" s="1"/>
  <c r="X100" i="1"/>
  <c r="AB100" i="1"/>
  <c r="AC100" i="1"/>
  <c r="AD100" i="1"/>
  <c r="AE100" i="1"/>
  <c r="E101" i="1"/>
  <c r="D101" i="1" s="1"/>
  <c r="H101" i="1"/>
  <c r="L101" i="1"/>
  <c r="K101" i="1" s="1"/>
  <c r="O101" i="1"/>
  <c r="R101" i="1"/>
  <c r="S101" i="1"/>
  <c r="V101" i="1"/>
  <c r="Z101" i="1"/>
  <c r="Y101" i="1" s="1"/>
  <c r="AC101" i="1"/>
  <c r="AH101" i="1"/>
  <c r="AG101" i="1" s="1"/>
  <c r="AF101" i="1" s="1"/>
  <c r="AI101" i="1"/>
  <c r="AI100" i="1" s="1"/>
  <c r="AK101" i="1"/>
  <c r="AJ101" i="1" s="1"/>
  <c r="AL101" i="1"/>
  <c r="E102" i="1"/>
  <c r="D102" i="1" s="1"/>
  <c r="H102" i="1"/>
  <c r="K102" i="1"/>
  <c r="L102" i="1"/>
  <c r="O102" i="1"/>
  <c r="S102" i="1"/>
  <c r="R102" i="1" s="1"/>
  <c r="V102" i="1"/>
  <c r="AA102" i="1"/>
  <c r="AA100" i="1" s="1"/>
  <c r="Z100" i="1" s="1"/>
  <c r="Y100" i="1" s="1"/>
  <c r="AB102" i="1"/>
  <c r="AC102" i="1"/>
  <c r="AI102" i="1"/>
  <c r="AK102" i="1"/>
  <c r="AJ102" i="1" s="1"/>
  <c r="AL102" i="1"/>
  <c r="E103" i="1"/>
  <c r="D103" i="1" s="1"/>
  <c r="H103" i="1"/>
  <c r="L103" i="1"/>
  <c r="K103" i="1" s="1"/>
  <c r="O103" i="1"/>
  <c r="R103" i="1"/>
  <c r="S103" i="1"/>
  <c r="V103" i="1"/>
  <c r="Z103" i="1"/>
  <c r="Y103" i="1" s="1"/>
  <c r="AC103" i="1"/>
  <c r="AH103" i="1"/>
  <c r="AG103" i="1" s="1"/>
  <c r="AI103" i="1"/>
  <c r="AK103" i="1"/>
  <c r="AJ103" i="1" s="1"/>
  <c r="AL103" i="1"/>
  <c r="E104" i="1"/>
  <c r="H104" i="1"/>
  <c r="D104" i="1" s="1"/>
  <c r="K104" i="1"/>
  <c r="L104" i="1"/>
  <c r="O104" i="1"/>
  <c r="S104" i="1"/>
  <c r="R104" i="1" s="1"/>
  <c r="V104" i="1"/>
  <c r="Z104" i="1"/>
  <c r="Y104" i="1" s="1"/>
  <c r="AC104" i="1"/>
  <c r="AH104" i="1"/>
  <c r="AI104" i="1"/>
  <c r="AK104" i="1"/>
  <c r="AJ104" i="1" s="1"/>
  <c r="AL104" i="1"/>
  <c r="D105" i="1"/>
  <c r="E105" i="1"/>
  <c r="H105" i="1"/>
  <c r="L105" i="1"/>
  <c r="K105" i="1" s="1"/>
  <c r="O105" i="1"/>
  <c r="S105" i="1"/>
  <c r="V105" i="1"/>
  <c r="Z105" i="1"/>
  <c r="Y105" i="1" s="1"/>
  <c r="AC105" i="1"/>
  <c r="AH105" i="1"/>
  <c r="AG105" i="1" s="1"/>
  <c r="AF105" i="1" s="1"/>
  <c r="AI105" i="1"/>
  <c r="AJ105" i="1"/>
  <c r="AK105" i="1"/>
  <c r="AL105" i="1"/>
  <c r="E106" i="1"/>
  <c r="D106" i="1" s="1"/>
  <c r="H106" i="1"/>
  <c r="L106" i="1"/>
  <c r="O106" i="1"/>
  <c r="S106" i="1"/>
  <c r="R106" i="1" s="1"/>
  <c r="V106" i="1"/>
  <c r="Y106" i="1"/>
  <c r="Z106" i="1"/>
  <c r="AC106" i="1"/>
  <c r="AG106" i="1"/>
  <c r="AF106" i="1" s="1"/>
  <c r="AH106" i="1"/>
  <c r="AI106" i="1"/>
  <c r="AK106" i="1"/>
  <c r="AJ106" i="1" s="1"/>
  <c r="AL106" i="1"/>
  <c r="E107" i="1"/>
  <c r="H107" i="1"/>
  <c r="L107" i="1"/>
  <c r="K107" i="1" s="1"/>
  <c r="O107" i="1"/>
  <c r="R107" i="1"/>
  <c r="S107" i="1"/>
  <c r="V107" i="1"/>
  <c r="Z107" i="1"/>
  <c r="Y107" i="1" s="1"/>
  <c r="AC107" i="1"/>
  <c r="AH107" i="1"/>
  <c r="AG107" i="1" s="1"/>
  <c r="AI107" i="1"/>
  <c r="AK107" i="1"/>
  <c r="AL107" i="1"/>
  <c r="F109" i="1"/>
  <c r="E109" i="1" s="1"/>
  <c r="D109" i="1" s="1"/>
  <c r="G109" i="1"/>
  <c r="I109" i="1"/>
  <c r="H109" i="1" s="1"/>
  <c r="J109" i="1"/>
  <c r="K109" i="1"/>
  <c r="M109" i="1"/>
  <c r="L109" i="1" s="1"/>
  <c r="N109" i="1"/>
  <c r="O109" i="1"/>
  <c r="P109" i="1"/>
  <c r="Q109" i="1"/>
  <c r="S109" i="1"/>
  <c r="R109" i="1" s="1"/>
  <c r="T109" i="1"/>
  <c r="U109" i="1"/>
  <c r="W109" i="1"/>
  <c r="V109" i="1" s="1"/>
  <c r="X109" i="1"/>
  <c r="AA109" i="1"/>
  <c r="Z109" i="1" s="1"/>
  <c r="AB109" i="1"/>
  <c r="AD109" i="1"/>
  <c r="AE109" i="1"/>
  <c r="D110" i="1"/>
  <c r="E110" i="1"/>
  <c r="H110" i="1"/>
  <c r="L110" i="1"/>
  <c r="K110" i="1" s="1"/>
  <c r="O110" i="1"/>
  <c r="S110" i="1"/>
  <c r="V110" i="1"/>
  <c r="Z110" i="1"/>
  <c r="Y110" i="1" s="1"/>
  <c r="AC110" i="1"/>
  <c r="AH110" i="1"/>
  <c r="AG110" i="1" s="1"/>
  <c r="AF110" i="1" s="1"/>
  <c r="AI110" i="1"/>
  <c r="AJ110" i="1"/>
  <c r="AK110" i="1"/>
  <c r="AL110" i="1"/>
  <c r="E111" i="1"/>
  <c r="D111" i="1" s="1"/>
  <c r="H111" i="1"/>
  <c r="L111" i="1"/>
  <c r="O111" i="1"/>
  <c r="S111" i="1"/>
  <c r="R111" i="1" s="1"/>
  <c r="V111" i="1"/>
  <c r="Y111" i="1"/>
  <c r="Z111" i="1"/>
  <c r="AC111" i="1"/>
  <c r="AG111" i="1"/>
  <c r="AF111" i="1" s="1"/>
  <c r="AH111" i="1"/>
  <c r="AI111" i="1"/>
  <c r="AK111" i="1"/>
  <c r="AJ111" i="1" s="1"/>
  <c r="AL111" i="1"/>
  <c r="E112" i="1"/>
  <c r="H112" i="1"/>
  <c r="L112" i="1"/>
  <c r="K112" i="1" s="1"/>
  <c r="O112" i="1"/>
  <c r="R112" i="1"/>
  <c r="S112" i="1"/>
  <c r="V112" i="1"/>
  <c r="Z112" i="1"/>
  <c r="Y112" i="1" s="1"/>
  <c r="AC112" i="1"/>
  <c r="AH112" i="1"/>
  <c r="AI112" i="1"/>
  <c r="AK112" i="1"/>
  <c r="AJ112" i="1" s="1"/>
  <c r="AL112" i="1"/>
  <c r="E113" i="1"/>
  <c r="D113" i="1" s="1"/>
  <c r="H113" i="1"/>
  <c r="K113" i="1"/>
  <c r="L113" i="1"/>
  <c r="O113" i="1"/>
  <c r="S113" i="1"/>
  <c r="R113" i="1" s="1"/>
  <c r="V113" i="1"/>
  <c r="Z113" i="1"/>
  <c r="AC113" i="1"/>
  <c r="AH113" i="1"/>
  <c r="AI113" i="1"/>
  <c r="AI109" i="1" s="1"/>
  <c r="AK113" i="1"/>
  <c r="AJ113" i="1" s="1"/>
  <c r="AL113" i="1"/>
  <c r="D114" i="1"/>
  <c r="E114" i="1"/>
  <c r="H114" i="1"/>
  <c r="L114" i="1"/>
  <c r="K114" i="1" s="1"/>
  <c r="O114" i="1"/>
  <c r="S114" i="1"/>
  <c r="R114" i="1" s="1"/>
  <c r="V114" i="1"/>
  <c r="Z114" i="1"/>
  <c r="Y114" i="1" s="1"/>
  <c r="AC114" i="1"/>
  <c r="AF114" i="1"/>
  <c r="AH114" i="1"/>
  <c r="AG114" i="1" s="1"/>
  <c r="AI114" i="1"/>
  <c r="AJ114" i="1"/>
  <c r="AK114" i="1"/>
  <c r="AL114" i="1"/>
  <c r="E115" i="1"/>
  <c r="D115" i="1" s="1"/>
  <c r="H115" i="1"/>
  <c r="L115" i="1"/>
  <c r="K115" i="1" s="1"/>
  <c r="O115" i="1"/>
  <c r="S115" i="1"/>
  <c r="R115" i="1" s="1"/>
  <c r="V115" i="1"/>
  <c r="Y115" i="1"/>
  <c r="Z115" i="1"/>
  <c r="AC115" i="1"/>
  <c r="AG115" i="1"/>
  <c r="AF115" i="1" s="1"/>
  <c r="AH115" i="1"/>
  <c r="AI115" i="1"/>
  <c r="AK115" i="1"/>
  <c r="AJ115" i="1" s="1"/>
  <c r="AL115" i="1"/>
  <c r="E116" i="1"/>
  <c r="D116" i="1" s="1"/>
  <c r="H116" i="1"/>
  <c r="L116" i="1"/>
  <c r="K116" i="1" s="1"/>
  <c r="O116" i="1"/>
  <c r="R116" i="1"/>
  <c r="S116" i="1"/>
  <c r="V116" i="1"/>
  <c r="Z116" i="1"/>
  <c r="Y116" i="1" s="1"/>
  <c r="AC116" i="1"/>
  <c r="AH116" i="1"/>
  <c r="AG116" i="1" s="1"/>
  <c r="AI116" i="1"/>
  <c r="AK116" i="1"/>
  <c r="AL116" i="1"/>
  <c r="F118" i="1"/>
  <c r="G118" i="1"/>
  <c r="I118" i="1"/>
  <c r="H118" i="1" s="1"/>
  <c r="J118" i="1"/>
  <c r="M118" i="1"/>
  <c r="L118" i="1" s="1"/>
  <c r="K118" i="1" s="1"/>
  <c r="N118" i="1"/>
  <c r="O118" i="1"/>
  <c r="P118" i="1"/>
  <c r="Q118" i="1"/>
  <c r="S118" i="1"/>
  <c r="R118" i="1" s="1"/>
  <c r="T118" i="1"/>
  <c r="U118" i="1"/>
  <c r="W118" i="1"/>
  <c r="V118" i="1" s="1"/>
  <c r="X118" i="1"/>
  <c r="AA118" i="1"/>
  <c r="Z118" i="1" s="1"/>
  <c r="AB118" i="1"/>
  <c r="AD118" i="1"/>
  <c r="AE118" i="1"/>
  <c r="D119" i="1"/>
  <c r="E119" i="1"/>
  <c r="H119" i="1"/>
  <c r="L119" i="1"/>
  <c r="K119" i="1" s="1"/>
  <c r="O119" i="1"/>
  <c r="S119" i="1"/>
  <c r="V119" i="1"/>
  <c r="Z119" i="1"/>
  <c r="Y119" i="1" s="1"/>
  <c r="AC119" i="1"/>
  <c r="AH119" i="1"/>
  <c r="AG119" i="1" s="1"/>
  <c r="AF119" i="1" s="1"/>
  <c r="AI119" i="1"/>
  <c r="AJ119" i="1"/>
  <c r="AK119" i="1"/>
  <c r="AL119" i="1"/>
  <c r="E120" i="1"/>
  <c r="D120" i="1" s="1"/>
  <c r="H120" i="1"/>
  <c r="L120" i="1"/>
  <c r="O120" i="1"/>
  <c r="S120" i="1"/>
  <c r="R120" i="1" s="1"/>
  <c r="V120" i="1"/>
  <c r="Y120" i="1"/>
  <c r="Z120" i="1"/>
  <c r="AC120" i="1"/>
  <c r="AG120" i="1"/>
  <c r="AH120" i="1"/>
  <c r="AI120" i="1"/>
  <c r="AK120" i="1"/>
  <c r="AL120" i="1"/>
  <c r="E121" i="1"/>
  <c r="H121" i="1"/>
  <c r="L121" i="1"/>
  <c r="K121" i="1" s="1"/>
  <c r="O121" i="1"/>
  <c r="R121" i="1"/>
  <c r="S121" i="1"/>
  <c r="V121" i="1"/>
  <c r="Z121" i="1"/>
  <c r="Y121" i="1" s="1"/>
  <c r="AA121" i="1"/>
  <c r="AC121" i="1"/>
  <c r="AG121" i="1"/>
  <c r="AF121" i="1" s="1"/>
  <c r="AH121" i="1"/>
  <c r="AI121" i="1"/>
  <c r="AK121" i="1"/>
  <c r="AJ121" i="1" s="1"/>
  <c r="AL121" i="1"/>
  <c r="E122" i="1"/>
  <c r="H122" i="1"/>
  <c r="L122" i="1"/>
  <c r="K122" i="1" s="1"/>
  <c r="O122" i="1"/>
  <c r="R122" i="1"/>
  <c r="S122" i="1"/>
  <c r="V122" i="1"/>
  <c r="Z122" i="1"/>
  <c r="Y122" i="1" s="1"/>
  <c r="AH122" i="1"/>
  <c r="AI122" i="1"/>
  <c r="AK122" i="1"/>
  <c r="AJ122" i="1" s="1"/>
  <c r="AL122" i="1"/>
  <c r="AL118" i="1" s="1"/>
  <c r="D123" i="1"/>
  <c r="E123" i="1"/>
  <c r="H123" i="1"/>
  <c r="L123" i="1"/>
  <c r="K123" i="1" s="1"/>
  <c r="O123" i="1"/>
  <c r="S123" i="1"/>
  <c r="V123" i="1"/>
  <c r="Z123" i="1"/>
  <c r="Y123" i="1" s="1"/>
  <c r="AC123" i="1"/>
  <c r="AH123" i="1"/>
  <c r="AI123" i="1"/>
  <c r="AI118" i="1" s="1"/>
  <c r="AJ123" i="1"/>
  <c r="AK123" i="1"/>
  <c r="AL123" i="1"/>
  <c r="D124" i="1"/>
  <c r="E124" i="1"/>
  <c r="H124" i="1"/>
  <c r="L124" i="1"/>
  <c r="O124" i="1"/>
  <c r="S124" i="1"/>
  <c r="V124" i="1"/>
  <c r="Y124" i="1"/>
  <c r="Z124" i="1"/>
  <c r="AC124" i="1"/>
  <c r="AG124" i="1"/>
  <c r="AH124" i="1"/>
  <c r="AI124" i="1"/>
  <c r="AK124" i="1"/>
  <c r="AJ124" i="1" s="1"/>
  <c r="AL124" i="1"/>
  <c r="E125" i="1"/>
  <c r="H125" i="1"/>
  <c r="L125" i="1"/>
  <c r="O125" i="1"/>
  <c r="R125" i="1"/>
  <c r="S125" i="1"/>
  <c r="V125" i="1"/>
  <c r="Y125" i="1"/>
  <c r="Z125" i="1"/>
  <c r="AC125" i="1"/>
  <c r="AH125" i="1"/>
  <c r="AG125" i="1" s="1"/>
  <c r="AI125" i="1"/>
  <c r="AK125" i="1"/>
  <c r="AL125" i="1"/>
  <c r="F127" i="1"/>
  <c r="E127" i="1" s="1"/>
  <c r="G127" i="1"/>
  <c r="I127" i="1"/>
  <c r="J127" i="1"/>
  <c r="M127" i="1"/>
  <c r="N127" i="1"/>
  <c r="O127" i="1"/>
  <c r="P127" i="1"/>
  <c r="Q127" i="1"/>
  <c r="S127" i="1"/>
  <c r="T127" i="1"/>
  <c r="U127" i="1"/>
  <c r="W127" i="1"/>
  <c r="V127" i="1" s="1"/>
  <c r="X127" i="1"/>
  <c r="AA127" i="1"/>
  <c r="Z127" i="1" s="1"/>
  <c r="Y127" i="1" s="1"/>
  <c r="AB127" i="1"/>
  <c r="AD127" i="1"/>
  <c r="AC127" i="1" s="1"/>
  <c r="AE127" i="1"/>
  <c r="D128" i="1"/>
  <c r="E128" i="1"/>
  <c r="H128" i="1"/>
  <c r="K128" i="1"/>
  <c r="L128" i="1"/>
  <c r="O128" i="1"/>
  <c r="S128" i="1"/>
  <c r="V128" i="1"/>
  <c r="Z128" i="1"/>
  <c r="AC128" i="1"/>
  <c r="AH128" i="1"/>
  <c r="AG128" i="1" s="1"/>
  <c r="AF128" i="1" s="1"/>
  <c r="AI128" i="1"/>
  <c r="AJ128" i="1"/>
  <c r="AK128" i="1"/>
  <c r="AL128" i="1"/>
  <c r="E129" i="1"/>
  <c r="D129" i="1" s="1"/>
  <c r="H129" i="1"/>
  <c r="L129" i="1"/>
  <c r="K129" i="1" s="1"/>
  <c r="O129" i="1"/>
  <c r="S129" i="1"/>
  <c r="V129" i="1"/>
  <c r="Y129" i="1"/>
  <c r="Z129" i="1"/>
  <c r="AC129" i="1"/>
  <c r="AG129" i="1"/>
  <c r="AH129" i="1"/>
  <c r="AI129" i="1"/>
  <c r="AK129" i="1"/>
  <c r="AK127" i="1" s="1"/>
  <c r="AL129" i="1"/>
  <c r="E130" i="1"/>
  <c r="H130" i="1"/>
  <c r="L130" i="1"/>
  <c r="K130" i="1" s="1"/>
  <c r="O130" i="1"/>
  <c r="R130" i="1"/>
  <c r="S130" i="1"/>
  <c r="V130" i="1"/>
  <c r="Z130" i="1"/>
  <c r="Y130" i="1" s="1"/>
  <c r="AC130" i="1"/>
  <c r="AG130" i="1"/>
  <c r="AH130" i="1"/>
  <c r="AI130" i="1"/>
  <c r="AK130" i="1"/>
  <c r="AL130" i="1"/>
  <c r="AL127" i="1" s="1"/>
  <c r="E131" i="1"/>
  <c r="H131" i="1"/>
  <c r="K131" i="1"/>
  <c r="L131" i="1"/>
  <c r="O131" i="1"/>
  <c r="S131" i="1"/>
  <c r="R131" i="1" s="1"/>
  <c r="V131" i="1"/>
  <c r="Z131" i="1"/>
  <c r="AC131" i="1"/>
  <c r="AH131" i="1"/>
  <c r="AH127" i="1" s="1"/>
  <c r="AI131" i="1"/>
  <c r="AI127" i="1" s="1"/>
  <c r="AK131" i="1"/>
  <c r="AL131" i="1"/>
  <c r="D132" i="1"/>
  <c r="E132" i="1"/>
  <c r="H132" i="1"/>
  <c r="L132" i="1"/>
  <c r="K132" i="1" s="1"/>
  <c r="O132" i="1"/>
  <c r="S132" i="1"/>
  <c r="V132" i="1"/>
  <c r="Z132" i="1"/>
  <c r="AC132" i="1"/>
  <c r="AH132" i="1"/>
  <c r="AI132" i="1"/>
  <c r="AJ132" i="1"/>
  <c r="AK132" i="1"/>
  <c r="AL132" i="1"/>
  <c r="E133" i="1"/>
  <c r="D133" i="1" s="1"/>
  <c r="H133" i="1"/>
  <c r="L133" i="1"/>
  <c r="O133" i="1"/>
  <c r="S133" i="1"/>
  <c r="R133" i="1" s="1"/>
  <c r="V133" i="1"/>
  <c r="Y133" i="1"/>
  <c r="Z133" i="1"/>
  <c r="AC133" i="1"/>
  <c r="AG133" i="1"/>
  <c r="AH133" i="1"/>
  <c r="AI133" i="1"/>
  <c r="AK133" i="1"/>
  <c r="AJ133" i="1" s="1"/>
  <c r="AL133" i="1"/>
  <c r="E134" i="1"/>
  <c r="D134" i="1" s="1"/>
  <c r="H134" i="1"/>
  <c r="L134" i="1"/>
  <c r="O134" i="1"/>
  <c r="R134" i="1"/>
  <c r="S134" i="1"/>
  <c r="V134" i="1"/>
  <c r="Z134" i="1"/>
  <c r="Y134" i="1" s="1"/>
  <c r="AC134" i="1"/>
  <c r="AH134" i="1"/>
  <c r="AG134" i="1" s="1"/>
  <c r="AI134" i="1"/>
  <c r="AK134" i="1"/>
  <c r="AL134" i="1"/>
  <c r="E135" i="1"/>
  <c r="H135" i="1"/>
  <c r="K135" i="1"/>
  <c r="L135" i="1"/>
  <c r="O135" i="1"/>
  <c r="R135" i="1"/>
  <c r="S135" i="1"/>
  <c r="V135" i="1"/>
  <c r="Z135" i="1"/>
  <c r="AC135" i="1"/>
  <c r="AH135" i="1"/>
  <c r="AI135" i="1"/>
  <c r="AK135" i="1"/>
  <c r="AL135" i="1"/>
  <c r="D136" i="1"/>
  <c r="E136" i="1"/>
  <c r="H136" i="1"/>
  <c r="K136" i="1"/>
  <c r="L136" i="1"/>
  <c r="O136" i="1"/>
  <c r="S136" i="1"/>
  <c r="V136" i="1"/>
  <c r="Z136" i="1"/>
  <c r="AC136" i="1"/>
  <c r="AH136" i="1"/>
  <c r="AG136" i="1" s="1"/>
  <c r="AF136" i="1" s="1"/>
  <c r="AI136" i="1"/>
  <c r="AJ136" i="1"/>
  <c r="AK136" i="1"/>
  <c r="AL136" i="1"/>
  <c r="E138" i="1"/>
  <c r="D138" i="1" s="1"/>
  <c r="F138" i="1"/>
  <c r="G138" i="1"/>
  <c r="I138" i="1"/>
  <c r="H138" i="1" s="1"/>
  <c r="J138" i="1"/>
  <c r="L138" i="1"/>
  <c r="M138" i="1"/>
  <c r="N138" i="1"/>
  <c r="P138" i="1"/>
  <c r="Q138" i="1"/>
  <c r="T138" i="1"/>
  <c r="U138" i="1"/>
  <c r="W138" i="1"/>
  <c r="X138" i="1"/>
  <c r="AA138" i="1"/>
  <c r="AB138" i="1"/>
  <c r="AC138" i="1"/>
  <c r="AD138" i="1"/>
  <c r="AE138" i="1"/>
  <c r="E139" i="1"/>
  <c r="H139" i="1"/>
  <c r="L139" i="1"/>
  <c r="O139" i="1"/>
  <c r="R139" i="1"/>
  <c r="S139" i="1"/>
  <c r="V139" i="1"/>
  <c r="Z139" i="1"/>
  <c r="Y139" i="1" s="1"/>
  <c r="AC139" i="1"/>
  <c r="AH139" i="1"/>
  <c r="AI139" i="1"/>
  <c r="AK139" i="1"/>
  <c r="AJ139" i="1" s="1"/>
  <c r="AL139" i="1"/>
  <c r="E140" i="1"/>
  <c r="H140" i="1"/>
  <c r="K140" i="1"/>
  <c r="L140" i="1"/>
  <c r="O140" i="1"/>
  <c r="S140" i="1"/>
  <c r="R140" i="1" s="1"/>
  <c r="V140" i="1"/>
  <c r="Z140" i="1"/>
  <c r="AC140" i="1"/>
  <c r="AH140" i="1"/>
  <c r="AG140" i="1" s="1"/>
  <c r="AI140" i="1"/>
  <c r="AK140" i="1"/>
  <c r="AL140" i="1"/>
  <c r="D141" i="1"/>
  <c r="E141" i="1"/>
  <c r="H141" i="1"/>
  <c r="L141" i="1"/>
  <c r="K141" i="1" s="1"/>
  <c r="O141" i="1"/>
  <c r="S141" i="1"/>
  <c r="V141" i="1"/>
  <c r="Z141" i="1"/>
  <c r="Y141" i="1" s="1"/>
  <c r="AC141" i="1"/>
  <c r="AH141" i="1"/>
  <c r="AI141" i="1"/>
  <c r="AJ141" i="1"/>
  <c r="AK141" i="1"/>
  <c r="AL141" i="1"/>
  <c r="D142" i="1"/>
  <c r="E142" i="1"/>
  <c r="H142" i="1"/>
  <c r="L142" i="1"/>
  <c r="K142" i="1" s="1"/>
  <c r="O142" i="1"/>
  <c r="S142" i="1"/>
  <c r="V142" i="1"/>
  <c r="Y142" i="1"/>
  <c r="Z142" i="1"/>
  <c r="AC142" i="1"/>
  <c r="AG142" i="1"/>
  <c r="AH142" i="1"/>
  <c r="AI142" i="1"/>
  <c r="AK142" i="1"/>
  <c r="AJ142" i="1" s="1"/>
  <c r="AL142" i="1"/>
  <c r="E143" i="1"/>
  <c r="D143" i="1" s="1"/>
  <c r="H143" i="1"/>
  <c r="L143" i="1"/>
  <c r="O143" i="1"/>
  <c r="R143" i="1"/>
  <c r="S143" i="1"/>
  <c r="V143" i="1"/>
  <c r="Z143" i="1"/>
  <c r="Y143" i="1" s="1"/>
  <c r="AC143" i="1"/>
  <c r="AH143" i="1"/>
  <c r="AG143" i="1" s="1"/>
  <c r="AF143" i="1" s="1"/>
  <c r="AI143" i="1"/>
  <c r="AK143" i="1"/>
  <c r="AJ143" i="1" s="1"/>
  <c r="AL143" i="1"/>
  <c r="E144" i="1"/>
  <c r="D144" i="1" s="1"/>
  <c r="H144" i="1"/>
  <c r="L144" i="1"/>
  <c r="O144" i="1"/>
  <c r="K144" i="1" s="1"/>
  <c r="S144" i="1"/>
  <c r="R144" i="1" s="1"/>
  <c r="V144" i="1"/>
  <c r="Y144" i="1"/>
  <c r="Z144" i="1"/>
  <c r="AC144" i="1"/>
  <c r="AH144" i="1"/>
  <c r="AG144" i="1" s="1"/>
  <c r="AI144" i="1"/>
  <c r="AK144" i="1"/>
  <c r="AL144" i="1"/>
  <c r="D145" i="1"/>
  <c r="E145" i="1"/>
  <c r="H145" i="1"/>
  <c r="L145" i="1"/>
  <c r="K145" i="1" s="1"/>
  <c r="O145" i="1"/>
  <c r="S145" i="1"/>
  <c r="R145" i="1" s="1"/>
  <c r="V145" i="1"/>
  <c r="Z145" i="1"/>
  <c r="AC145" i="1"/>
  <c r="AH145" i="1"/>
  <c r="AG145" i="1" s="1"/>
  <c r="AI145" i="1"/>
  <c r="AK145" i="1"/>
  <c r="AL145" i="1"/>
  <c r="AJ145" i="1" s="1"/>
  <c r="E149" i="1"/>
  <c r="F149" i="1"/>
  <c r="G149" i="1"/>
  <c r="I149" i="1"/>
  <c r="H149" i="1" s="1"/>
  <c r="J149" i="1"/>
  <c r="M149" i="1"/>
  <c r="L149" i="1" s="1"/>
  <c r="N149" i="1"/>
  <c r="P149" i="1"/>
  <c r="Q149" i="1"/>
  <c r="T149" i="1"/>
  <c r="S149" i="1" s="1"/>
  <c r="U149" i="1"/>
  <c r="W149" i="1"/>
  <c r="X149" i="1"/>
  <c r="AA149" i="1"/>
  <c r="AB149" i="1"/>
  <c r="AB147" i="1" s="1"/>
  <c r="AD149" i="1"/>
  <c r="AE149" i="1"/>
  <c r="E150" i="1"/>
  <c r="H150" i="1"/>
  <c r="K150" i="1"/>
  <c r="L150" i="1"/>
  <c r="O150" i="1"/>
  <c r="S150" i="1"/>
  <c r="R150" i="1" s="1"/>
  <c r="V150" i="1"/>
  <c r="Z150" i="1"/>
  <c r="Y150" i="1" s="1"/>
  <c r="AC150" i="1"/>
  <c r="AH150" i="1"/>
  <c r="AG150" i="1" s="1"/>
  <c r="AF150" i="1" s="1"/>
  <c r="AI150" i="1"/>
  <c r="AK150" i="1"/>
  <c r="AJ150" i="1" s="1"/>
  <c r="AL150" i="1"/>
  <c r="AL149" i="1" s="1"/>
  <c r="E151" i="1"/>
  <c r="H151" i="1"/>
  <c r="D151" i="1" s="1"/>
  <c r="L151" i="1"/>
  <c r="K151" i="1" s="1"/>
  <c r="O151" i="1"/>
  <c r="R151" i="1"/>
  <c r="S151" i="1"/>
  <c r="V151" i="1"/>
  <c r="Z151" i="1"/>
  <c r="Y151" i="1" s="1"/>
  <c r="AC151" i="1"/>
  <c r="AH151" i="1"/>
  <c r="AG151" i="1" s="1"/>
  <c r="AF151" i="1" s="1"/>
  <c r="AI151" i="1"/>
  <c r="AK151" i="1"/>
  <c r="AJ151" i="1" s="1"/>
  <c r="AL151" i="1"/>
  <c r="E152" i="1"/>
  <c r="D152" i="1" s="1"/>
  <c r="H152" i="1"/>
  <c r="K152" i="1"/>
  <c r="L152" i="1"/>
  <c r="O152" i="1"/>
  <c r="S152" i="1"/>
  <c r="R152" i="1" s="1"/>
  <c r="V152" i="1"/>
  <c r="Z152" i="1"/>
  <c r="Y152" i="1" s="1"/>
  <c r="AC152" i="1"/>
  <c r="AH152" i="1"/>
  <c r="AG152" i="1" s="1"/>
  <c r="AI152" i="1"/>
  <c r="AK152" i="1"/>
  <c r="AJ152" i="1" s="1"/>
  <c r="AL152" i="1"/>
  <c r="D153" i="1"/>
  <c r="E153" i="1"/>
  <c r="H153" i="1"/>
  <c r="L153" i="1"/>
  <c r="K153" i="1" s="1"/>
  <c r="O153" i="1"/>
  <c r="S153" i="1"/>
  <c r="R153" i="1" s="1"/>
  <c r="V153" i="1"/>
  <c r="Z153" i="1"/>
  <c r="Y153" i="1" s="1"/>
  <c r="AC153" i="1"/>
  <c r="AH153" i="1"/>
  <c r="AG153" i="1" s="1"/>
  <c r="AF153" i="1" s="1"/>
  <c r="AI153" i="1"/>
  <c r="AJ153" i="1"/>
  <c r="AK153" i="1"/>
  <c r="AL153" i="1"/>
  <c r="E154" i="1"/>
  <c r="D154" i="1" s="1"/>
  <c r="H154" i="1"/>
  <c r="L154" i="1"/>
  <c r="K154" i="1" s="1"/>
  <c r="O154" i="1"/>
  <c r="S154" i="1"/>
  <c r="R154" i="1" s="1"/>
  <c r="V154" i="1"/>
  <c r="Y154" i="1"/>
  <c r="Z154" i="1"/>
  <c r="AC154" i="1"/>
  <c r="AG154" i="1"/>
  <c r="AF154" i="1" s="1"/>
  <c r="AH154" i="1"/>
  <c r="AI154" i="1"/>
  <c r="AK154" i="1"/>
  <c r="AJ154" i="1" s="1"/>
  <c r="AL154" i="1"/>
  <c r="E155" i="1"/>
  <c r="D155" i="1" s="1"/>
  <c r="H155" i="1"/>
  <c r="L155" i="1"/>
  <c r="K155" i="1" s="1"/>
  <c r="O155" i="1"/>
  <c r="R155" i="1"/>
  <c r="S155" i="1"/>
  <c r="V155" i="1"/>
  <c r="Z155" i="1"/>
  <c r="Y155" i="1" s="1"/>
  <c r="AC155" i="1"/>
  <c r="AH155" i="1"/>
  <c r="AG155" i="1" s="1"/>
  <c r="AI155" i="1"/>
  <c r="AK155" i="1"/>
  <c r="AJ155" i="1" s="1"/>
  <c r="AL155" i="1"/>
  <c r="F157" i="1"/>
  <c r="E157" i="1" s="1"/>
  <c r="G157" i="1"/>
  <c r="G147" i="1" s="1"/>
  <c r="I157" i="1"/>
  <c r="H157" i="1" s="1"/>
  <c r="J157" i="1"/>
  <c r="M157" i="1"/>
  <c r="L157" i="1" s="1"/>
  <c r="K157" i="1" s="1"/>
  <c r="N157" i="1"/>
  <c r="O157" i="1"/>
  <c r="P157" i="1"/>
  <c r="Q157" i="1"/>
  <c r="S157" i="1"/>
  <c r="T157" i="1"/>
  <c r="U157" i="1"/>
  <c r="U147" i="1" s="1"/>
  <c r="W157" i="1"/>
  <c r="W147" i="1" s="1"/>
  <c r="X157" i="1"/>
  <c r="AA157" i="1"/>
  <c r="Z157" i="1" s="1"/>
  <c r="Y157" i="1" s="1"/>
  <c r="AB157" i="1"/>
  <c r="AD157" i="1"/>
  <c r="AC157" i="1" s="1"/>
  <c r="AE157" i="1"/>
  <c r="AE147" i="1" s="1"/>
  <c r="D158" i="1"/>
  <c r="E158" i="1"/>
  <c r="H158" i="1"/>
  <c r="L158" i="1"/>
  <c r="K158" i="1" s="1"/>
  <c r="O158" i="1"/>
  <c r="S158" i="1"/>
  <c r="R158" i="1" s="1"/>
  <c r="V158" i="1"/>
  <c r="Z158" i="1"/>
  <c r="Y158" i="1" s="1"/>
  <c r="AC158" i="1"/>
  <c r="AH158" i="1"/>
  <c r="AG158" i="1" s="1"/>
  <c r="AF158" i="1" s="1"/>
  <c r="AI158" i="1"/>
  <c r="AJ158" i="1"/>
  <c r="AK158" i="1"/>
  <c r="AK157" i="1" s="1"/>
  <c r="AL158" i="1"/>
  <c r="E159" i="1"/>
  <c r="D159" i="1" s="1"/>
  <c r="H159" i="1"/>
  <c r="L159" i="1"/>
  <c r="K159" i="1" s="1"/>
  <c r="O159" i="1"/>
  <c r="S159" i="1"/>
  <c r="R159" i="1" s="1"/>
  <c r="V159" i="1"/>
  <c r="Y159" i="1"/>
  <c r="Z159" i="1"/>
  <c r="AC159" i="1"/>
  <c r="AG159" i="1"/>
  <c r="AF159" i="1" s="1"/>
  <c r="AH159" i="1"/>
  <c r="AI159" i="1"/>
  <c r="AK159" i="1"/>
  <c r="AJ159" i="1" s="1"/>
  <c r="AL159" i="1"/>
  <c r="E160" i="1"/>
  <c r="D160" i="1" s="1"/>
  <c r="H160" i="1"/>
  <c r="L160" i="1"/>
  <c r="K160" i="1" s="1"/>
  <c r="O160" i="1"/>
  <c r="R160" i="1"/>
  <c r="S160" i="1"/>
  <c r="V160" i="1"/>
  <c r="Z160" i="1"/>
  <c r="Y160" i="1" s="1"/>
  <c r="AC160" i="1"/>
  <c r="AH160" i="1"/>
  <c r="AH157" i="1" s="1"/>
  <c r="AI160" i="1"/>
  <c r="AK160" i="1"/>
  <c r="AJ160" i="1" s="1"/>
  <c r="AL160" i="1"/>
  <c r="AL157" i="1" s="1"/>
  <c r="E161" i="1"/>
  <c r="D161" i="1" s="1"/>
  <c r="H161" i="1"/>
  <c r="K161" i="1"/>
  <c r="L161" i="1"/>
  <c r="O161" i="1"/>
  <c r="S161" i="1"/>
  <c r="R161" i="1" s="1"/>
  <c r="V161" i="1"/>
  <c r="Z161" i="1"/>
  <c r="Y161" i="1" s="1"/>
  <c r="AC161" i="1"/>
  <c r="AH161" i="1"/>
  <c r="AI161" i="1"/>
  <c r="AI157" i="1" s="1"/>
  <c r="AK161" i="1"/>
  <c r="AJ161" i="1" s="1"/>
  <c r="AL161" i="1"/>
  <c r="F163" i="1"/>
  <c r="E163" i="1" s="1"/>
  <c r="D163" i="1" s="1"/>
  <c r="G163" i="1"/>
  <c r="H163" i="1"/>
  <c r="I163" i="1"/>
  <c r="J163" i="1"/>
  <c r="L163" i="1"/>
  <c r="K163" i="1" s="1"/>
  <c r="M163" i="1"/>
  <c r="N163" i="1"/>
  <c r="P163" i="1"/>
  <c r="O163" i="1" s="1"/>
  <c r="Q163" i="1"/>
  <c r="T163" i="1"/>
  <c r="S163" i="1" s="1"/>
  <c r="U163" i="1"/>
  <c r="W163" i="1"/>
  <c r="X163" i="1"/>
  <c r="AA163" i="1"/>
  <c r="AB163" i="1"/>
  <c r="AD163" i="1"/>
  <c r="AE163" i="1"/>
  <c r="AC163" i="1" s="1"/>
  <c r="E164" i="1"/>
  <c r="D164" i="1" s="1"/>
  <c r="H164" i="1"/>
  <c r="L164" i="1"/>
  <c r="O164" i="1"/>
  <c r="S164" i="1"/>
  <c r="V164" i="1"/>
  <c r="R164" i="1" s="1"/>
  <c r="Y164" i="1"/>
  <c r="Z164" i="1"/>
  <c r="AC164" i="1"/>
  <c r="AG164" i="1"/>
  <c r="AH164" i="1"/>
  <c r="AI164" i="1"/>
  <c r="AK164" i="1"/>
  <c r="AL164" i="1"/>
  <c r="AL163" i="1" s="1"/>
  <c r="E165" i="1"/>
  <c r="D165" i="1" s="1"/>
  <c r="H165" i="1"/>
  <c r="L165" i="1"/>
  <c r="O165" i="1"/>
  <c r="K165" i="1" s="1"/>
  <c r="R165" i="1"/>
  <c r="S165" i="1"/>
  <c r="V165" i="1"/>
  <c r="Z165" i="1"/>
  <c r="Y165" i="1" s="1"/>
  <c r="AC165" i="1"/>
  <c r="AH165" i="1"/>
  <c r="AG165" i="1" s="1"/>
  <c r="AI165" i="1"/>
  <c r="AK165" i="1"/>
  <c r="AJ165" i="1" s="1"/>
  <c r="AL165" i="1"/>
  <c r="E166" i="1"/>
  <c r="H166" i="1"/>
  <c r="D166" i="1" s="1"/>
  <c r="K166" i="1"/>
  <c r="L166" i="1"/>
  <c r="O166" i="1"/>
  <c r="S166" i="1"/>
  <c r="R166" i="1" s="1"/>
  <c r="V166" i="1"/>
  <c r="Z166" i="1"/>
  <c r="AC166" i="1"/>
  <c r="AH166" i="1"/>
  <c r="AI166" i="1"/>
  <c r="AI163" i="1" s="1"/>
  <c r="AK166" i="1"/>
  <c r="AL166" i="1"/>
  <c r="AJ166" i="1" s="1"/>
  <c r="D167" i="1"/>
  <c r="E167" i="1"/>
  <c r="H167" i="1"/>
  <c r="L167" i="1"/>
  <c r="K167" i="1" s="1"/>
  <c r="O167" i="1"/>
  <c r="S167" i="1"/>
  <c r="R167" i="1" s="1"/>
  <c r="V167" i="1"/>
  <c r="Z167" i="1"/>
  <c r="AC167" i="1"/>
  <c r="Y167" i="1" s="1"/>
  <c r="AF167" i="1"/>
  <c r="AH167" i="1"/>
  <c r="AI167" i="1"/>
  <c r="AG167" i="1" s="1"/>
  <c r="AJ167" i="1"/>
  <c r="AK167" i="1"/>
  <c r="AL167" i="1"/>
  <c r="E168" i="1"/>
  <c r="D168" i="1" s="1"/>
  <c r="H168" i="1"/>
  <c r="L168" i="1"/>
  <c r="K168" i="1" s="1"/>
  <c r="O168" i="1"/>
  <c r="S168" i="1"/>
  <c r="V168" i="1"/>
  <c r="R168" i="1" s="1"/>
  <c r="Y168" i="1"/>
  <c r="Z168" i="1"/>
  <c r="AC168" i="1"/>
  <c r="AG168" i="1"/>
  <c r="AF168" i="1" s="1"/>
  <c r="AH168" i="1"/>
  <c r="AI168" i="1"/>
  <c r="AK168" i="1"/>
  <c r="AJ168" i="1" s="1"/>
  <c r="AL168" i="1"/>
  <c r="F170" i="1"/>
  <c r="E170" i="1" s="1"/>
  <c r="G170" i="1"/>
  <c r="I170" i="1"/>
  <c r="J170" i="1"/>
  <c r="M170" i="1"/>
  <c r="M147" i="1" s="1"/>
  <c r="N170" i="1"/>
  <c r="P170" i="1"/>
  <c r="Q170" i="1"/>
  <c r="Q147" i="1" s="1"/>
  <c r="R170" i="1"/>
  <c r="T170" i="1"/>
  <c r="U170" i="1"/>
  <c r="S170" i="1" s="1"/>
  <c r="V170" i="1"/>
  <c r="W170" i="1"/>
  <c r="X170" i="1"/>
  <c r="Z170" i="1"/>
  <c r="Y170" i="1" s="1"/>
  <c r="AA170" i="1"/>
  <c r="AB170" i="1"/>
  <c r="AD170" i="1"/>
  <c r="AC170" i="1" s="1"/>
  <c r="AE170" i="1"/>
  <c r="AL170" i="1"/>
  <c r="E171" i="1"/>
  <c r="H171" i="1"/>
  <c r="D171" i="1" s="1"/>
  <c r="K171" i="1"/>
  <c r="L171" i="1"/>
  <c r="O171" i="1"/>
  <c r="S171" i="1"/>
  <c r="R171" i="1" s="1"/>
  <c r="V171" i="1"/>
  <c r="Z171" i="1"/>
  <c r="Y171" i="1" s="1"/>
  <c r="AC171" i="1"/>
  <c r="AH171" i="1"/>
  <c r="AI171" i="1"/>
  <c r="AI170" i="1" s="1"/>
  <c r="AK171" i="1"/>
  <c r="AL171" i="1"/>
  <c r="AJ171" i="1" s="1"/>
  <c r="D172" i="1"/>
  <c r="E172" i="1"/>
  <c r="H172" i="1"/>
  <c r="L172" i="1"/>
  <c r="K172" i="1" s="1"/>
  <c r="O172" i="1"/>
  <c r="S172" i="1"/>
  <c r="V172" i="1"/>
  <c r="Z172" i="1"/>
  <c r="AC172" i="1"/>
  <c r="Y172" i="1" s="1"/>
  <c r="AF172" i="1"/>
  <c r="AH172" i="1"/>
  <c r="AI172" i="1"/>
  <c r="AG172" i="1" s="1"/>
  <c r="AJ172" i="1"/>
  <c r="AK172" i="1"/>
  <c r="AL172" i="1"/>
  <c r="E173" i="1"/>
  <c r="D173" i="1" s="1"/>
  <c r="H173" i="1"/>
  <c r="L173" i="1"/>
  <c r="O173" i="1"/>
  <c r="S173" i="1"/>
  <c r="V173" i="1"/>
  <c r="R173" i="1" s="1"/>
  <c r="Y173" i="1"/>
  <c r="Z173" i="1"/>
  <c r="AC173" i="1"/>
  <c r="AG173" i="1"/>
  <c r="AH173" i="1"/>
  <c r="AI173" i="1"/>
  <c r="AK173" i="1"/>
  <c r="AL173" i="1"/>
  <c r="E174" i="1"/>
  <c r="H174" i="1"/>
  <c r="L174" i="1"/>
  <c r="O174" i="1"/>
  <c r="K174" i="1" s="1"/>
  <c r="R174" i="1"/>
  <c r="S174" i="1"/>
  <c r="V174" i="1"/>
  <c r="Z174" i="1"/>
  <c r="Y174" i="1" s="1"/>
  <c r="AC174" i="1"/>
  <c r="AH174" i="1"/>
  <c r="AG174" i="1" s="1"/>
  <c r="AI174" i="1"/>
  <c r="AK174" i="1"/>
  <c r="AL174" i="1"/>
  <c r="E175" i="1"/>
  <c r="H175" i="1"/>
  <c r="D175" i="1" s="1"/>
  <c r="K175" i="1"/>
  <c r="L175" i="1"/>
  <c r="O175" i="1"/>
  <c r="S175" i="1"/>
  <c r="R175" i="1" s="1"/>
  <c r="V175" i="1"/>
  <c r="Z175" i="1"/>
  <c r="AC175" i="1"/>
  <c r="AH175" i="1"/>
  <c r="AI175" i="1"/>
  <c r="AK175" i="1"/>
  <c r="AL175" i="1"/>
  <c r="AJ175" i="1" s="1"/>
  <c r="F177" i="1"/>
  <c r="G177" i="1"/>
  <c r="E177" i="1" s="1"/>
  <c r="D177" i="1" s="1"/>
  <c r="H177" i="1"/>
  <c r="I177" i="1"/>
  <c r="J177" i="1"/>
  <c r="L177" i="1"/>
  <c r="K177" i="1" s="1"/>
  <c r="M177" i="1"/>
  <c r="N177" i="1"/>
  <c r="P177" i="1"/>
  <c r="O177" i="1" s="1"/>
  <c r="Q177" i="1"/>
  <c r="T177" i="1"/>
  <c r="S177" i="1" s="1"/>
  <c r="U177" i="1"/>
  <c r="W177" i="1"/>
  <c r="X177" i="1"/>
  <c r="AA177" i="1"/>
  <c r="Z177" i="1" s="1"/>
  <c r="Y177" i="1" s="1"/>
  <c r="AB177" i="1"/>
  <c r="AD177" i="1"/>
  <c r="AE177" i="1"/>
  <c r="AC177" i="1" s="1"/>
  <c r="E178" i="1"/>
  <c r="D178" i="1" s="1"/>
  <c r="H178" i="1"/>
  <c r="L178" i="1"/>
  <c r="K178" i="1" s="1"/>
  <c r="O178" i="1"/>
  <c r="S178" i="1"/>
  <c r="V178" i="1"/>
  <c r="R178" i="1" s="1"/>
  <c r="Y178" i="1"/>
  <c r="Z178" i="1"/>
  <c r="AH178" i="1"/>
  <c r="AI178" i="1"/>
  <c r="AK178" i="1"/>
  <c r="AK177" i="1" s="1"/>
  <c r="AL178" i="1"/>
  <c r="E179" i="1"/>
  <c r="H179" i="1"/>
  <c r="D179" i="1" s="1"/>
  <c r="K179" i="1"/>
  <c r="L179" i="1"/>
  <c r="O179" i="1"/>
  <c r="S179" i="1"/>
  <c r="R179" i="1" s="1"/>
  <c r="V179" i="1"/>
  <c r="Z179" i="1"/>
  <c r="AC179" i="1"/>
  <c r="AH179" i="1"/>
  <c r="AI179" i="1"/>
  <c r="AI177" i="1" s="1"/>
  <c r="AK179" i="1"/>
  <c r="AL179" i="1"/>
  <c r="AJ179" i="1" s="1"/>
  <c r="D180" i="1"/>
  <c r="E180" i="1"/>
  <c r="H180" i="1"/>
  <c r="L180" i="1"/>
  <c r="K180" i="1" s="1"/>
  <c r="O180" i="1"/>
  <c r="S180" i="1"/>
  <c r="R180" i="1" s="1"/>
  <c r="V180" i="1"/>
  <c r="Z180" i="1"/>
  <c r="AC180" i="1"/>
  <c r="Y180" i="1" s="1"/>
  <c r="AF180" i="1"/>
  <c r="AH180" i="1"/>
  <c r="AI180" i="1"/>
  <c r="AG180" i="1" s="1"/>
  <c r="AJ180" i="1"/>
  <c r="AK180" i="1"/>
  <c r="AL180" i="1"/>
  <c r="E181" i="1"/>
  <c r="D181" i="1" s="1"/>
  <c r="H181" i="1"/>
  <c r="L181" i="1"/>
  <c r="K181" i="1" s="1"/>
  <c r="O181" i="1"/>
  <c r="S181" i="1"/>
  <c r="V181" i="1"/>
  <c r="R181" i="1" s="1"/>
  <c r="Y181" i="1"/>
  <c r="Z181" i="1"/>
  <c r="AC181" i="1"/>
  <c r="AG181" i="1"/>
  <c r="AF181" i="1" s="1"/>
  <c r="AH181" i="1"/>
  <c r="AI181" i="1"/>
  <c r="AK181" i="1"/>
  <c r="AJ181" i="1" s="1"/>
  <c r="AL181" i="1"/>
  <c r="E182" i="1"/>
  <c r="D182" i="1" s="1"/>
  <c r="H182" i="1"/>
  <c r="L182" i="1"/>
  <c r="O182" i="1"/>
  <c r="K182" i="1" s="1"/>
  <c r="R182" i="1"/>
  <c r="S182" i="1"/>
  <c r="V182" i="1"/>
  <c r="Z182" i="1"/>
  <c r="Y182" i="1" s="1"/>
  <c r="AC182" i="1"/>
  <c r="AH182" i="1"/>
  <c r="AG182" i="1" s="1"/>
  <c r="AI182" i="1"/>
  <c r="AK182" i="1"/>
  <c r="AL182" i="1"/>
  <c r="E183" i="1"/>
  <c r="H183" i="1"/>
  <c r="D183" i="1" s="1"/>
  <c r="K183" i="1"/>
  <c r="L183" i="1"/>
  <c r="O183" i="1"/>
  <c r="S183" i="1"/>
  <c r="R183" i="1" s="1"/>
  <c r="V183" i="1"/>
  <c r="Z183" i="1"/>
  <c r="Y183" i="1" s="1"/>
  <c r="AC183" i="1"/>
  <c r="AH183" i="1"/>
  <c r="AI183" i="1"/>
  <c r="AK183" i="1"/>
  <c r="AL183" i="1"/>
  <c r="AJ183" i="1" s="1"/>
  <c r="D184" i="1"/>
  <c r="E184" i="1"/>
  <c r="H184" i="1"/>
  <c r="L184" i="1"/>
  <c r="K184" i="1" s="1"/>
  <c r="O184" i="1"/>
  <c r="S184" i="1"/>
  <c r="V184" i="1"/>
  <c r="Z184" i="1"/>
  <c r="AC184" i="1"/>
  <c r="Y184" i="1" s="1"/>
  <c r="AF184" i="1"/>
  <c r="AH184" i="1"/>
  <c r="AI184" i="1"/>
  <c r="AG184" i="1" s="1"/>
  <c r="AJ184" i="1"/>
  <c r="AK184" i="1"/>
  <c r="AL184" i="1"/>
  <c r="Q186" i="1"/>
  <c r="F188" i="1"/>
  <c r="G188" i="1"/>
  <c r="I188" i="1"/>
  <c r="J188" i="1"/>
  <c r="M188" i="1"/>
  <c r="N188" i="1"/>
  <c r="P188" i="1"/>
  <c r="Q188" i="1"/>
  <c r="O188" i="1" s="1"/>
  <c r="R188" i="1"/>
  <c r="T188" i="1"/>
  <c r="U188" i="1"/>
  <c r="S188" i="1" s="1"/>
  <c r="V188" i="1"/>
  <c r="W188" i="1"/>
  <c r="X188" i="1"/>
  <c r="Z188" i="1"/>
  <c r="AA188" i="1"/>
  <c r="AB188" i="1"/>
  <c r="AD188" i="1"/>
  <c r="AE188" i="1"/>
  <c r="AL188" i="1"/>
  <c r="E189" i="1"/>
  <c r="H189" i="1"/>
  <c r="D189" i="1" s="1"/>
  <c r="K189" i="1"/>
  <c r="L189" i="1"/>
  <c r="O189" i="1"/>
  <c r="S189" i="1"/>
  <c r="R189" i="1" s="1"/>
  <c r="V189" i="1"/>
  <c r="Z189" i="1"/>
  <c r="Y189" i="1" s="1"/>
  <c r="AC189" i="1"/>
  <c r="AH189" i="1"/>
  <c r="AI189" i="1"/>
  <c r="AI188" i="1" s="1"/>
  <c r="AK189" i="1"/>
  <c r="AL189" i="1"/>
  <c r="AJ189" i="1" s="1"/>
  <c r="D190" i="1"/>
  <c r="E190" i="1"/>
  <c r="H190" i="1"/>
  <c r="L190" i="1"/>
  <c r="K190" i="1" s="1"/>
  <c r="O190" i="1"/>
  <c r="S190" i="1"/>
  <c r="R190" i="1" s="1"/>
  <c r="V190" i="1"/>
  <c r="Z190" i="1"/>
  <c r="AC190" i="1"/>
  <c r="Y190" i="1" s="1"/>
  <c r="AF190" i="1"/>
  <c r="AH190" i="1"/>
  <c r="AI190" i="1"/>
  <c r="AG190" i="1" s="1"/>
  <c r="AJ190" i="1"/>
  <c r="AK190" i="1"/>
  <c r="AL190" i="1"/>
  <c r="E191" i="1"/>
  <c r="D191" i="1" s="1"/>
  <c r="H191" i="1"/>
  <c r="L191" i="1"/>
  <c r="O191" i="1"/>
  <c r="S191" i="1"/>
  <c r="V191" i="1"/>
  <c r="R191" i="1" s="1"/>
  <c r="Y191" i="1"/>
  <c r="Z191" i="1"/>
  <c r="AC191" i="1"/>
  <c r="AG191" i="1"/>
  <c r="AH191" i="1"/>
  <c r="AI191" i="1"/>
  <c r="AJ191" i="1"/>
  <c r="AF191" i="1" s="1"/>
  <c r="AK191" i="1"/>
  <c r="AL191" i="1"/>
  <c r="E192" i="1"/>
  <c r="H192" i="1"/>
  <c r="L192" i="1"/>
  <c r="O192" i="1"/>
  <c r="K192" i="1" s="1"/>
  <c r="R192" i="1"/>
  <c r="S192" i="1"/>
  <c r="V192" i="1"/>
  <c r="Z192" i="1"/>
  <c r="Y192" i="1" s="1"/>
  <c r="AC192" i="1"/>
  <c r="AH192" i="1"/>
  <c r="AG192" i="1" s="1"/>
  <c r="AF192" i="1" s="1"/>
  <c r="AI192" i="1"/>
  <c r="AK192" i="1"/>
  <c r="AJ192" i="1" s="1"/>
  <c r="AL192" i="1"/>
  <c r="F194" i="1"/>
  <c r="G194" i="1"/>
  <c r="I194" i="1"/>
  <c r="J194" i="1"/>
  <c r="H194" i="1" s="1"/>
  <c r="M194" i="1"/>
  <c r="N194" i="1"/>
  <c r="L194" i="1" s="1"/>
  <c r="K194" i="1" s="1"/>
  <c r="O194" i="1"/>
  <c r="P194" i="1"/>
  <c r="Q194" i="1"/>
  <c r="S194" i="1"/>
  <c r="T194" i="1"/>
  <c r="U194" i="1"/>
  <c r="V194" i="1"/>
  <c r="R194" i="1" s="1"/>
  <c r="W194" i="1"/>
  <c r="X194" i="1"/>
  <c r="AA194" i="1"/>
  <c r="Z194" i="1" s="1"/>
  <c r="AB194" i="1"/>
  <c r="AD194" i="1"/>
  <c r="AE194" i="1"/>
  <c r="AH194" i="1"/>
  <c r="D195" i="1"/>
  <c r="E195" i="1"/>
  <c r="H195" i="1"/>
  <c r="L195" i="1"/>
  <c r="K195" i="1" s="1"/>
  <c r="O195" i="1"/>
  <c r="S195" i="1"/>
  <c r="V195" i="1"/>
  <c r="Z195" i="1"/>
  <c r="AC195" i="1"/>
  <c r="Y195" i="1" s="1"/>
  <c r="AH195" i="1"/>
  <c r="AI195" i="1"/>
  <c r="AI194" i="1" s="1"/>
  <c r="AJ195" i="1"/>
  <c r="AK195" i="1"/>
  <c r="AL195" i="1"/>
  <c r="E196" i="1"/>
  <c r="D196" i="1" s="1"/>
  <c r="H196" i="1"/>
  <c r="L196" i="1"/>
  <c r="O196" i="1"/>
  <c r="S196" i="1"/>
  <c r="R196" i="1" s="1"/>
  <c r="V196" i="1"/>
  <c r="Y196" i="1"/>
  <c r="Z196" i="1"/>
  <c r="AC196" i="1"/>
  <c r="AG196" i="1"/>
  <c r="AF196" i="1" s="1"/>
  <c r="AH196" i="1"/>
  <c r="AI196" i="1"/>
  <c r="AK196" i="1"/>
  <c r="AJ196" i="1" s="1"/>
  <c r="AL196" i="1"/>
  <c r="E197" i="1"/>
  <c r="D197" i="1" s="1"/>
  <c r="H197" i="1"/>
  <c r="L197" i="1"/>
  <c r="O197" i="1"/>
  <c r="R197" i="1"/>
  <c r="S197" i="1"/>
  <c r="V197" i="1"/>
  <c r="Z197" i="1"/>
  <c r="Y197" i="1" s="1"/>
  <c r="AC197" i="1"/>
  <c r="AH197" i="1"/>
  <c r="AG197" i="1" s="1"/>
  <c r="AI197" i="1"/>
  <c r="AK197" i="1"/>
  <c r="AL197" i="1"/>
  <c r="AL194" i="1" s="1"/>
  <c r="F199" i="1"/>
  <c r="G199" i="1"/>
  <c r="I199" i="1"/>
  <c r="J199" i="1"/>
  <c r="M199" i="1"/>
  <c r="L199" i="1" s="1"/>
  <c r="K199" i="1" s="1"/>
  <c r="N199" i="1"/>
  <c r="O199" i="1"/>
  <c r="P199" i="1"/>
  <c r="Q199" i="1"/>
  <c r="S199" i="1"/>
  <c r="T199" i="1"/>
  <c r="U199" i="1"/>
  <c r="W199" i="1"/>
  <c r="V199" i="1" s="1"/>
  <c r="X199" i="1"/>
  <c r="AA199" i="1"/>
  <c r="AD199" i="1"/>
  <c r="AE199" i="1"/>
  <c r="AH199" i="1"/>
  <c r="D200" i="1"/>
  <c r="E200" i="1"/>
  <c r="H200" i="1"/>
  <c r="L200" i="1"/>
  <c r="K200" i="1" s="1"/>
  <c r="O200" i="1"/>
  <c r="S200" i="1"/>
  <c r="V200" i="1"/>
  <c r="Z200" i="1"/>
  <c r="AC200" i="1"/>
  <c r="Y200" i="1" s="1"/>
  <c r="AH200" i="1"/>
  <c r="AI200" i="1"/>
  <c r="AG200" i="1" s="1"/>
  <c r="AF200" i="1" s="1"/>
  <c r="AJ200" i="1"/>
  <c r="AK200" i="1"/>
  <c r="AL200" i="1"/>
  <c r="E201" i="1"/>
  <c r="D201" i="1" s="1"/>
  <c r="H201" i="1"/>
  <c r="L201" i="1"/>
  <c r="O201" i="1"/>
  <c r="S201" i="1"/>
  <c r="V201" i="1"/>
  <c r="R201" i="1" s="1"/>
  <c r="Y201" i="1"/>
  <c r="Z201" i="1"/>
  <c r="AC201" i="1"/>
  <c r="AG201" i="1"/>
  <c r="AH201" i="1"/>
  <c r="AI201" i="1"/>
  <c r="AK201" i="1"/>
  <c r="AJ201" i="1" s="1"/>
  <c r="AL201" i="1"/>
  <c r="E202" i="1"/>
  <c r="D202" i="1" s="1"/>
  <c r="H202" i="1"/>
  <c r="L202" i="1"/>
  <c r="O202" i="1"/>
  <c r="R202" i="1"/>
  <c r="S202" i="1"/>
  <c r="V202" i="1"/>
  <c r="Z202" i="1"/>
  <c r="Y202" i="1" s="1"/>
  <c r="AC202" i="1"/>
  <c r="AH202" i="1"/>
  <c r="AG202" i="1" s="1"/>
  <c r="AI202" i="1"/>
  <c r="AK202" i="1"/>
  <c r="AL202" i="1"/>
  <c r="AL199" i="1" s="1"/>
  <c r="E203" i="1"/>
  <c r="H203" i="1"/>
  <c r="L203" i="1"/>
  <c r="O203" i="1"/>
  <c r="K203" i="1" s="1"/>
  <c r="R203" i="1"/>
  <c r="S203" i="1"/>
  <c r="V203" i="1"/>
  <c r="Z203" i="1"/>
  <c r="Y203" i="1" s="1"/>
  <c r="AB203" i="1"/>
  <c r="AC203" i="1"/>
  <c r="AH203" i="1"/>
  <c r="AK203" i="1"/>
  <c r="AJ203" i="1" s="1"/>
  <c r="AL203" i="1"/>
  <c r="F205" i="1"/>
  <c r="E205" i="1" s="1"/>
  <c r="D205" i="1" s="1"/>
  <c r="G205" i="1"/>
  <c r="I205" i="1"/>
  <c r="H205" i="1" s="1"/>
  <c r="J205" i="1"/>
  <c r="M205" i="1"/>
  <c r="L205" i="1" s="1"/>
  <c r="K205" i="1" s="1"/>
  <c r="N205" i="1"/>
  <c r="O205" i="1"/>
  <c r="P205" i="1"/>
  <c r="Q205" i="1"/>
  <c r="S205" i="1"/>
  <c r="T205" i="1"/>
  <c r="U205" i="1"/>
  <c r="W205" i="1"/>
  <c r="V205" i="1" s="1"/>
  <c r="X205" i="1"/>
  <c r="AA205" i="1"/>
  <c r="Z205" i="1" s="1"/>
  <c r="AB205" i="1"/>
  <c r="AD205" i="1"/>
  <c r="AC205" i="1" s="1"/>
  <c r="AE205" i="1"/>
  <c r="AI205" i="1"/>
  <c r="D206" i="1"/>
  <c r="E206" i="1"/>
  <c r="H206" i="1"/>
  <c r="L206" i="1"/>
  <c r="K206" i="1" s="1"/>
  <c r="O206" i="1"/>
  <c r="S206" i="1"/>
  <c r="R206" i="1" s="1"/>
  <c r="V206" i="1"/>
  <c r="Z206" i="1"/>
  <c r="Y206" i="1" s="1"/>
  <c r="AC206" i="1"/>
  <c r="AH206" i="1"/>
  <c r="AG206" i="1" s="1"/>
  <c r="AF206" i="1" s="1"/>
  <c r="AI206" i="1"/>
  <c r="AJ206" i="1"/>
  <c r="AK206" i="1"/>
  <c r="AK205" i="1" s="1"/>
  <c r="AL206" i="1"/>
  <c r="E207" i="1"/>
  <c r="D207" i="1" s="1"/>
  <c r="H207" i="1"/>
  <c r="L207" i="1"/>
  <c r="K207" i="1" s="1"/>
  <c r="R207" i="1"/>
  <c r="S207" i="1"/>
  <c r="V207" i="1"/>
  <c r="Y207" i="1"/>
  <c r="AH207" i="1"/>
  <c r="AI207" i="1"/>
  <c r="AG207" i="1" s="1"/>
  <c r="AF207" i="1" s="1"/>
  <c r="AJ207" i="1"/>
  <c r="AK207" i="1"/>
  <c r="AL207" i="1"/>
  <c r="E208" i="1"/>
  <c r="D208" i="1" s="1"/>
  <c r="H208" i="1"/>
  <c r="L208" i="1"/>
  <c r="K208" i="1" s="1"/>
  <c r="O208" i="1"/>
  <c r="S208" i="1"/>
  <c r="R208" i="1" s="1"/>
  <c r="V208" i="1"/>
  <c r="Y208" i="1"/>
  <c r="Z208" i="1"/>
  <c r="AC208" i="1"/>
  <c r="AG208" i="1"/>
  <c r="AF208" i="1" s="1"/>
  <c r="AH208" i="1"/>
  <c r="AI208" i="1"/>
  <c r="AK208" i="1"/>
  <c r="AJ208" i="1" s="1"/>
  <c r="AL208" i="1"/>
  <c r="E209" i="1"/>
  <c r="D209" i="1" s="1"/>
  <c r="H209" i="1"/>
  <c r="L209" i="1"/>
  <c r="K209" i="1" s="1"/>
  <c r="O209" i="1"/>
  <c r="R209" i="1"/>
  <c r="S209" i="1"/>
  <c r="V209" i="1"/>
  <c r="Z209" i="1"/>
  <c r="Y209" i="1" s="1"/>
  <c r="AC209" i="1"/>
  <c r="AH209" i="1"/>
  <c r="AH205" i="1" s="1"/>
  <c r="AG205" i="1" s="1"/>
  <c r="AI209" i="1"/>
  <c r="AK209" i="1"/>
  <c r="AJ209" i="1" s="1"/>
  <c r="AL209" i="1"/>
  <c r="AL205" i="1" s="1"/>
  <c r="F211" i="1"/>
  <c r="E211" i="1" s="1"/>
  <c r="D211" i="1" s="1"/>
  <c r="G211" i="1"/>
  <c r="I211" i="1"/>
  <c r="H211" i="1" s="1"/>
  <c r="J211" i="1"/>
  <c r="M211" i="1"/>
  <c r="L211" i="1" s="1"/>
  <c r="K211" i="1" s="1"/>
  <c r="N211" i="1"/>
  <c r="O211" i="1"/>
  <c r="P211" i="1"/>
  <c r="Q211" i="1"/>
  <c r="S211" i="1"/>
  <c r="T211" i="1"/>
  <c r="U211" i="1"/>
  <c r="W211" i="1"/>
  <c r="V211" i="1" s="1"/>
  <c r="X211" i="1"/>
  <c r="AA211" i="1"/>
  <c r="Z211" i="1" s="1"/>
  <c r="Y211" i="1" s="1"/>
  <c r="AD211" i="1"/>
  <c r="AC211" i="1" s="1"/>
  <c r="AE211" i="1"/>
  <c r="D212" i="1"/>
  <c r="E212" i="1"/>
  <c r="H212" i="1"/>
  <c r="L212" i="1"/>
  <c r="K212" i="1" s="1"/>
  <c r="O212" i="1"/>
  <c r="S212" i="1"/>
  <c r="R212" i="1" s="1"/>
  <c r="V212" i="1"/>
  <c r="Z212" i="1"/>
  <c r="AC212" i="1"/>
  <c r="Y212" i="1" s="1"/>
  <c r="AG212" i="1"/>
  <c r="AH212" i="1"/>
  <c r="AH211" i="1" s="1"/>
  <c r="AI212" i="1"/>
  <c r="AJ212" i="1"/>
  <c r="AF212" i="1" s="1"/>
  <c r="AK212" i="1"/>
  <c r="AK211" i="1" s="1"/>
  <c r="AJ211" i="1" s="1"/>
  <c r="AL212" i="1"/>
  <c r="AL211" i="1" s="1"/>
  <c r="E213" i="1"/>
  <c r="D213" i="1" s="1"/>
  <c r="H213" i="1"/>
  <c r="L213" i="1"/>
  <c r="K213" i="1" s="1"/>
  <c r="O213" i="1"/>
  <c r="S213" i="1"/>
  <c r="R213" i="1" s="1"/>
  <c r="V213" i="1"/>
  <c r="AA213" i="1"/>
  <c r="Z213" i="1" s="1"/>
  <c r="Y213" i="1" s="1"/>
  <c r="AB213" i="1"/>
  <c r="AB211" i="1" s="1"/>
  <c r="AC213" i="1"/>
  <c r="AH213" i="1"/>
  <c r="AG213" i="1" s="1"/>
  <c r="AF213" i="1" s="1"/>
  <c r="AI213" i="1"/>
  <c r="AI211" i="1" s="1"/>
  <c r="AK213" i="1"/>
  <c r="AJ213" i="1" s="1"/>
  <c r="AL213" i="1"/>
  <c r="D214" i="1"/>
  <c r="E214" i="1"/>
  <c r="H214" i="1"/>
  <c r="L214" i="1"/>
  <c r="K214" i="1" s="1"/>
  <c r="O214" i="1"/>
  <c r="S214" i="1"/>
  <c r="R214" i="1" s="1"/>
  <c r="V214" i="1"/>
  <c r="Z214" i="1"/>
  <c r="Y214" i="1" s="1"/>
  <c r="AC214" i="1"/>
  <c r="AG214" i="1"/>
  <c r="AH214" i="1"/>
  <c r="AI214" i="1"/>
  <c r="AJ214" i="1"/>
  <c r="AF214" i="1" s="1"/>
  <c r="AK214" i="1"/>
  <c r="AL214" i="1"/>
  <c r="E215" i="1"/>
  <c r="D215" i="1" s="1"/>
  <c r="H215" i="1"/>
  <c r="L215" i="1"/>
  <c r="K215" i="1" s="1"/>
  <c r="O215" i="1"/>
  <c r="S215" i="1"/>
  <c r="R215" i="1" s="1"/>
  <c r="V215" i="1"/>
  <c r="Y215" i="1"/>
  <c r="Z215" i="1"/>
  <c r="AC215" i="1"/>
  <c r="AG215" i="1"/>
  <c r="AH215" i="1"/>
  <c r="AI215" i="1"/>
  <c r="AK215" i="1"/>
  <c r="AJ215" i="1" s="1"/>
  <c r="AL215" i="1"/>
  <c r="E216" i="1"/>
  <c r="D216" i="1" s="1"/>
  <c r="H216" i="1"/>
  <c r="L216" i="1"/>
  <c r="K216" i="1" s="1"/>
  <c r="O216" i="1"/>
  <c r="R216" i="1"/>
  <c r="S216" i="1"/>
  <c r="V216" i="1"/>
  <c r="Z216" i="1"/>
  <c r="Y216" i="1" s="1"/>
  <c r="AC216" i="1"/>
  <c r="AH216" i="1"/>
  <c r="AG216" i="1" s="1"/>
  <c r="AI216" i="1"/>
  <c r="AK216" i="1"/>
  <c r="AJ216" i="1" s="1"/>
  <c r="AL216" i="1"/>
  <c r="E217" i="1"/>
  <c r="D217" i="1" s="1"/>
  <c r="H217" i="1"/>
  <c r="K217" i="1"/>
  <c r="L217" i="1"/>
  <c r="O217" i="1"/>
  <c r="S217" i="1"/>
  <c r="R217" i="1" s="1"/>
  <c r="V217" i="1"/>
  <c r="Z217" i="1"/>
  <c r="Y217" i="1" s="1"/>
  <c r="AC217" i="1"/>
  <c r="AH217" i="1"/>
  <c r="AI217" i="1"/>
  <c r="AG217" i="1" s="1"/>
  <c r="AK217" i="1"/>
  <c r="AJ217" i="1" s="1"/>
  <c r="AL217" i="1"/>
  <c r="AF216" i="1" l="1"/>
  <c r="AG211" i="1"/>
  <c r="AF211" i="1" s="1"/>
  <c r="AJ205" i="1"/>
  <c r="AF205" i="1" s="1"/>
  <c r="Y205" i="1"/>
  <c r="AF217" i="1"/>
  <c r="AF215" i="1"/>
  <c r="R211" i="1"/>
  <c r="R205" i="1"/>
  <c r="AF201" i="1"/>
  <c r="R199" i="1"/>
  <c r="AJ177" i="1"/>
  <c r="AG194" i="1"/>
  <c r="N186" i="1"/>
  <c r="AG209" i="1"/>
  <c r="AF209" i="1" s="1"/>
  <c r="D203" i="1"/>
  <c r="E199" i="1"/>
  <c r="D192" i="1"/>
  <c r="AL186" i="1"/>
  <c r="AE186" i="1"/>
  <c r="AA186" i="1"/>
  <c r="W186" i="1"/>
  <c r="L188" i="1"/>
  <c r="K188" i="1" s="1"/>
  <c r="F186" i="1"/>
  <c r="E186" i="1" s="1"/>
  <c r="M186" i="1"/>
  <c r="L186" i="1" s="1"/>
  <c r="R184" i="1"/>
  <c r="AJ182" i="1"/>
  <c r="AF182" i="1" s="1"/>
  <c r="AG179" i="1"/>
  <c r="AF179" i="1" s="1"/>
  <c r="Y175" i="1"/>
  <c r="D174" i="1"/>
  <c r="K173" i="1"/>
  <c r="R172" i="1"/>
  <c r="AH170" i="1"/>
  <c r="AG170" i="1" s="1"/>
  <c r="AG166" i="1"/>
  <c r="AF166" i="1" s="1"/>
  <c r="AJ164" i="1"/>
  <c r="AF164" i="1" s="1"/>
  <c r="AK163" i="1"/>
  <c r="AJ163" i="1" s="1"/>
  <c r="V163" i="1"/>
  <c r="AF134" i="1"/>
  <c r="K202" i="1"/>
  <c r="K201" i="1"/>
  <c r="AC199" i="1"/>
  <c r="K197" i="1"/>
  <c r="K196" i="1"/>
  <c r="AG195" i="1"/>
  <c r="AF195" i="1" s="1"/>
  <c r="AC194" i="1"/>
  <c r="Y194" i="1" s="1"/>
  <c r="E194" i="1"/>
  <c r="D194" i="1" s="1"/>
  <c r="AG189" i="1"/>
  <c r="AF189" i="1" s="1"/>
  <c r="AK188" i="1"/>
  <c r="AD186" i="1"/>
  <c r="AC186" i="1" s="1"/>
  <c r="J186" i="1"/>
  <c r="E188" i="1"/>
  <c r="I186" i="1"/>
  <c r="AG183" i="1"/>
  <c r="AF183" i="1" s="1"/>
  <c r="AG178" i="1"/>
  <c r="AF178" i="1" s="1"/>
  <c r="AH177" i="1"/>
  <c r="AG177" i="1" s="1"/>
  <c r="V177" i="1"/>
  <c r="AJ174" i="1"/>
  <c r="AF174" i="1" s="1"/>
  <c r="AF173" i="1"/>
  <c r="AG171" i="1"/>
  <c r="AF171" i="1" s="1"/>
  <c r="H170" i="1"/>
  <c r="AF165" i="1"/>
  <c r="AG161" i="1"/>
  <c r="AF161" i="1" s="1"/>
  <c r="D157" i="1"/>
  <c r="AF155" i="1"/>
  <c r="AL147" i="1"/>
  <c r="AG127" i="1"/>
  <c r="AF127" i="1" s="1"/>
  <c r="G186" i="1"/>
  <c r="R177" i="1"/>
  <c r="D170" i="1"/>
  <c r="AJ157" i="1"/>
  <c r="X186" i="1"/>
  <c r="T186" i="1"/>
  <c r="P186" i="1"/>
  <c r="O186" i="1" s="1"/>
  <c r="AB199" i="1"/>
  <c r="AI203" i="1"/>
  <c r="AG203" i="1" s="1"/>
  <c r="AF203" i="1" s="1"/>
  <c r="AJ202" i="1"/>
  <c r="AF202" i="1" s="1"/>
  <c r="AK199" i="1"/>
  <c r="AJ199" i="1" s="1"/>
  <c r="R200" i="1"/>
  <c r="AI199" i="1"/>
  <c r="AG199" i="1" s="1"/>
  <c r="AF199" i="1" s="1"/>
  <c r="H199" i="1"/>
  <c r="AJ197" i="1"/>
  <c r="AF197" i="1" s="1"/>
  <c r="AK194" i="1"/>
  <c r="AJ194" i="1" s="1"/>
  <c r="R195" i="1"/>
  <c r="K191" i="1"/>
  <c r="AH188" i="1"/>
  <c r="AC188" i="1"/>
  <c r="Y188" i="1" s="1"/>
  <c r="H188" i="1"/>
  <c r="U186" i="1"/>
  <c r="Y179" i="1"/>
  <c r="AL177" i="1"/>
  <c r="AG175" i="1"/>
  <c r="AF175" i="1" s="1"/>
  <c r="AK170" i="1"/>
  <c r="AJ170" i="1" s="1"/>
  <c r="AJ173" i="1"/>
  <c r="Y166" i="1"/>
  <c r="AH163" i="1"/>
  <c r="AG163" i="1" s="1"/>
  <c r="AF163" i="1" s="1"/>
  <c r="K164" i="1"/>
  <c r="Z163" i="1"/>
  <c r="Y163" i="1" s="1"/>
  <c r="R163" i="1"/>
  <c r="AG157" i="1"/>
  <c r="AF157" i="1" s="1"/>
  <c r="P147" i="1"/>
  <c r="O147" i="1" s="1"/>
  <c r="AF152" i="1"/>
  <c r="X147" i="1"/>
  <c r="V147" i="1" s="1"/>
  <c r="D149" i="1"/>
  <c r="AF145" i="1"/>
  <c r="AF142" i="1"/>
  <c r="AF133" i="1"/>
  <c r="R127" i="1"/>
  <c r="AF124" i="1"/>
  <c r="AJ178" i="1"/>
  <c r="L170" i="1"/>
  <c r="D150" i="1"/>
  <c r="AH149" i="1"/>
  <c r="AD147" i="1"/>
  <c r="AC147" i="1" s="1"/>
  <c r="Z149" i="1"/>
  <c r="V149" i="1"/>
  <c r="R149" i="1" s="1"/>
  <c r="AA147" i="1"/>
  <c r="Z147" i="1" s="1"/>
  <c r="Y147" i="1" s="1"/>
  <c r="AJ144" i="1"/>
  <c r="AF144" i="1" s="1"/>
  <c r="R142" i="1"/>
  <c r="R141" i="1"/>
  <c r="AJ140" i="1"/>
  <c r="AF140" i="1" s="1"/>
  <c r="Y140" i="1"/>
  <c r="D140" i="1"/>
  <c r="AH138" i="1"/>
  <c r="AK138" i="1"/>
  <c r="Z138" i="1"/>
  <c r="Y138" i="1" s="1"/>
  <c r="K134" i="1"/>
  <c r="K133" i="1"/>
  <c r="AG132" i="1"/>
  <c r="AF132" i="1" s="1"/>
  <c r="D130" i="1"/>
  <c r="R129" i="1"/>
  <c r="H127" i="1"/>
  <c r="D127" i="1" s="1"/>
  <c r="AJ125" i="1"/>
  <c r="AF125" i="1" s="1"/>
  <c r="R123" i="1"/>
  <c r="D121" i="1"/>
  <c r="K120" i="1"/>
  <c r="R119" i="1"/>
  <c r="AC118" i="1"/>
  <c r="AH109" i="1"/>
  <c r="AG109" i="1" s="1"/>
  <c r="AG112" i="1"/>
  <c r="AF112" i="1" s="1"/>
  <c r="AJ107" i="1"/>
  <c r="AF107" i="1" s="1"/>
  <c r="AG104" i="1"/>
  <c r="AF104" i="1" s="1"/>
  <c r="AL100" i="1"/>
  <c r="R100" i="1"/>
  <c r="K100" i="1"/>
  <c r="AF96" i="1"/>
  <c r="O170" i="1"/>
  <c r="AC149" i="1"/>
  <c r="O149" i="1"/>
  <c r="K149" i="1" s="1"/>
  <c r="J147" i="1"/>
  <c r="F147" i="1"/>
  <c r="E147" i="1" s="1"/>
  <c r="T147" i="1"/>
  <c r="S147" i="1" s="1"/>
  <c r="I147" i="1"/>
  <c r="H147" i="1" s="1"/>
  <c r="Y145" i="1"/>
  <c r="K143" i="1"/>
  <c r="AI138" i="1"/>
  <c r="AL138" i="1"/>
  <c r="AG139" i="1"/>
  <c r="AF139" i="1" s="1"/>
  <c r="K139" i="1"/>
  <c r="S138" i="1"/>
  <c r="Y136" i="1"/>
  <c r="AG135" i="1"/>
  <c r="AJ134" i="1"/>
  <c r="R132" i="1"/>
  <c r="AJ131" i="1"/>
  <c r="Y131" i="1"/>
  <c r="D131" i="1"/>
  <c r="Y128" i="1"/>
  <c r="L127" i="1"/>
  <c r="K127" i="1" s="1"/>
  <c r="D125" i="1"/>
  <c r="R124" i="1"/>
  <c r="AG122" i="1"/>
  <c r="AF122" i="1" s="1"/>
  <c r="D122" i="1"/>
  <c r="E118" i="1"/>
  <c r="D118" i="1" s="1"/>
  <c r="AF116" i="1"/>
  <c r="Y113" i="1"/>
  <c r="AL109" i="1"/>
  <c r="D112" i="1"/>
  <c r="K111" i="1"/>
  <c r="AK109" i="1"/>
  <c r="AJ109" i="1" s="1"/>
  <c r="R110" i="1"/>
  <c r="AC109" i="1"/>
  <c r="AF103" i="1"/>
  <c r="Q90" i="1"/>
  <c r="AK149" i="1"/>
  <c r="N147" i="1"/>
  <c r="L147" i="1" s="1"/>
  <c r="K147" i="1" s="1"/>
  <c r="AJ127" i="1"/>
  <c r="AK118" i="1"/>
  <c r="AJ118" i="1" s="1"/>
  <c r="AJ120" i="1"/>
  <c r="AF120" i="1" s="1"/>
  <c r="Y118" i="1"/>
  <c r="J90" i="1"/>
  <c r="H90" i="1"/>
  <c r="AL90" i="1"/>
  <c r="AF88" i="1"/>
  <c r="AG160" i="1"/>
  <c r="AF160" i="1" s="1"/>
  <c r="V157" i="1"/>
  <c r="R157" i="1" s="1"/>
  <c r="AI149" i="1"/>
  <c r="AI147" i="1" s="1"/>
  <c r="AG141" i="1"/>
  <c r="AF141" i="1" s="1"/>
  <c r="D139" i="1"/>
  <c r="V138" i="1"/>
  <c r="O138" i="1"/>
  <c r="K138" i="1" s="1"/>
  <c r="R136" i="1"/>
  <c r="AJ135" i="1"/>
  <c r="Y135" i="1"/>
  <c r="D135" i="1"/>
  <c r="Y132" i="1"/>
  <c r="AG131" i="1"/>
  <c r="AJ130" i="1"/>
  <c r="AF130" i="1" s="1"/>
  <c r="AJ129" i="1"/>
  <c r="AF129" i="1" s="1"/>
  <c r="R128" i="1"/>
  <c r="K125" i="1"/>
  <c r="K124" i="1"/>
  <c r="AG123" i="1"/>
  <c r="AF123" i="1" s="1"/>
  <c r="AJ116" i="1"/>
  <c r="AG113" i="1"/>
  <c r="AF113" i="1" s="1"/>
  <c r="Y109" i="1"/>
  <c r="D107" i="1"/>
  <c r="K106" i="1"/>
  <c r="R105" i="1"/>
  <c r="U90" i="1"/>
  <c r="AH102" i="1"/>
  <c r="AG102" i="1" s="1"/>
  <c r="AF102" i="1" s="1"/>
  <c r="AH92" i="1"/>
  <c r="AA90" i="1"/>
  <c r="Z90" i="1" s="1"/>
  <c r="M90" i="1"/>
  <c r="AF85" i="1"/>
  <c r="AI80" i="1"/>
  <c r="R80" i="1"/>
  <c r="AF77" i="1"/>
  <c r="AF71" i="1"/>
  <c r="AH66" i="1"/>
  <c r="AG67" i="1"/>
  <c r="AF64" i="1"/>
  <c r="R64" i="1"/>
  <c r="AK100" i="1"/>
  <c r="AJ100" i="1" s="1"/>
  <c r="AE90" i="1"/>
  <c r="G90" i="1"/>
  <c r="AH80" i="1"/>
  <c r="AG80" i="1" s="1"/>
  <c r="AK80" i="1"/>
  <c r="AJ80" i="1" s="1"/>
  <c r="AH73" i="1"/>
  <c r="AG73" i="1" s="1"/>
  <c r="AG76" i="1"/>
  <c r="AH118" i="1"/>
  <c r="AG118" i="1" s="1"/>
  <c r="AF118" i="1" s="1"/>
  <c r="Z102" i="1"/>
  <c r="Y102" i="1" s="1"/>
  <c r="H100" i="1"/>
  <c r="D100" i="1" s="1"/>
  <c r="K94" i="1"/>
  <c r="AC92" i="1"/>
  <c r="Y92" i="1" s="1"/>
  <c r="X90" i="1"/>
  <c r="T90" i="1"/>
  <c r="P90" i="1"/>
  <c r="E92" i="1"/>
  <c r="D92" i="1" s="1"/>
  <c r="K88" i="1"/>
  <c r="D85" i="1"/>
  <c r="AL80" i="1"/>
  <c r="AG81" i="1"/>
  <c r="AF81" i="1" s="1"/>
  <c r="O80" i="1"/>
  <c r="K80" i="1" s="1"/>
  <c r="Y77" i="1"/>
  <c r="D76" i="1"/>
  <c r="K75" i="1"/>
  <c r="AJ73" i="1"/>
  <c r="R74" i="1"/>
  <c r="AC73" i="1"/>
  <c r="Y73" i="1" s="1"/>
  <c r="AK66" i="1"/>
  <c r="AJ66" i="1" s="1"/>
  <c r="AI66" i="1"/>
  <c r="AJ95" i="1"/>
  <c r="AF95" i="1" s="1"/>
  <c r="AK92" i="1"/>
  <c r="R93" i="1"/>
  <c r="AI92" i="1"/>
  <c r="AB90" i="1"/>
  <c r="W90" i="1"/>
  <c r="AD90" i="1"/>
  <c r="AC90" i="1" s="1"/>
  <c r="N90" i="1"/>
  <c r="F90" i="1"/>
  <c r="E90" i="1" s="1"/>
  <c r="R87" i="1"/>
  <c r="Y86" i="1"/>
  <c r="AG82" i="1"/>
  <c r="AF82" i="1" s="1"/>
  <c r="AJ81" i="1"/>
  <c r="R78" i="1"/>
  <c r="AJ76" i="1"/>
  <c r="AF75" i="1"/>
  <c r="E73" i="1"/>
  <c r="D73" i="1" s="1"/>
  <c r="AF62" i="1"/>
  <c r="Y56" i="1"/>
  <c r="AF50" i="1"/>
  <c r="AJ46" i="1"/>
  <c r="AI46" i="1"/>
  <c r="AG46" i="1" s="1"/>
  <c r="AF46" i="1" s="1"/>
  <c r="P37" i="1"/>
  <c r="AF32" i="1"/>
  <c r="R30" i="1"/>
  <c r="AH56" i="1"/>
  <c r="AG56" i="1" s="1"/>
  <c r="AF56" i="1" s="1"/>
  <c r="AE37" i="1"/>
  <c r="U37" i="1"/>
  <c r="K71" i="1"/>
  <c r="AJ68" i="1"/>
  <c r="AF68" i="1" s="1"/>
  <c r="D62" i="1"/>
  <c r="R61" i="1"/>
  <c r="AL56" i="1"/>
  <c r="AG58" i="1"/>
  <c r="K58" i="1"/>
  <c r="AK56" i="1"/>
  <c r="AJ56" i="1" s="1"/>
  <c r="K57" i="1"/>
  <c r="AC56" i="1"/>
  <c r="V56" i="1"/>
  <c r="R56" i="1" s="1"/>
  <c r="M37" i="1"/>
  <c r="L37" i="1" s="1"/>
  <c r="I37" i="1"/>
  <c r="AG54" i="1"/>
  <c r="AF54" i="1" s="1"/>
  <c r="AA37" i="1"/>
  <c r="T37" i="1"/>
  <c r="X37" i="1"/>
  <c r="Y69" i="1"/>
  <c r="AJ67" i="1"/>
  <c r="K67" i="1"/>
  <c r="V66" i="1"/>
  <c r="R66" i="1" s="1"/>
  <c r="AJ63" i="1"/>
  <c r="AF63" i="1" s="1"/>
  <c r="Y63" i="1"/>
  <c r="D63" i="1"/>
  <c r="Y60" i="1"/>
  <c r="AG59" i="1"/>
  <c r="AF59" i="1" s="1"/>
  <c r="AJ58" i="1"/>
  <c r="AJ57" i="1"/>
  <c r="AF57" i="1" s="1"/>
  <c r="AF53" i="1"/>
  <c r="K46" i="1"/>
  <c r="G37" i="1"/>
  <c r="AL37" i="1"/>
  <c r="AB37" i="1"/>
  <c r="Q37" i="1"/>
  <c r="Q219" i="1" s="1"/>
  <c r="Z46" i="1"/>
  <c r="Y46" i="1" s="1"/>
  <c r="D44" i="1"/>
  <c r="Y41" i="1"/>
  <c r="AI39" i="1"/>
  <c r="W37" i="1"/>
  <c r="V37" i="1" s="1"/>
  <c r="AJ33" i="1"/>
  <c r="AF33" i="1" s="1"/>
  <c r="R33" i="1"/>
  <c r="AI30" i="1"/>
  <c r="AH23" i="1"/>
  <c r="AG25" i="1"/>
  <c r="AF25" i="1" s="1"/>
  <c r="AI23" i="1"/>
  <c r="AI10" i="1" s="1"/>
  <c r="Y23" i="1"/>
  <c r="AK16" i="1"/>
  <c r="AJ18" i="1"/>
  <c r="AF18" i="1" s="1"/>
  <c r="Y16" i="1"/>
  <c r="AL12" i="1"/>
  <c r="AJ14" i="1"/>
  <c r="T10" i="1"/>
  <c r="S12" i="1"/>
  <c r="AH39" i="1"/>
  <c r="AD37" i="1"/>
  <c r="AC37" i="1" s="1"/>
  <c r="AL23" i="1"/>
  <c r="AJ25" i="1"/>
  <c r="AL16" i="1"/>
  <c r="R16" i="1"/>
  <c r="X10" i="1"/>
  <c r="V12" i="1"/>
  <c r="K12" i="1"/>
  <c r="AE10" i="1"/>
  <c r="AG49" i="1"/>
  <c r="AF49" i="1" s="1"/>
  <c r="AJ48" i="1"/>
  <c r="AF48" i="1" s="1"/>
  <c r="S46" i="1"/>
  <c r="R46" i="1" s="1"/>
  <c r="AJ44" i="1"/>
  <c r="AF44" i="1" s="1"/>
  <c r="R42" i="1"/>
  <c r="O39" i="1"/>
  <c r="K39" i="1" s="1"/>
  <c r="J37" i="1"/>
  <c r="F37" i="1"/>
  <c r="E37" i="1" s="1"/>
  <c r="AF26" i="1"/>
  <c r="D16" i="1"/>
  <c r="AK12" i="1"/>
  <c r="AJ13" i="1"/>
  <c r="AF13" i="1" s="1"/>
  <c r="P10" i="1"/>
  <c r="O12" i="1"/>
  <c r="J10" i="1"/>
  <c r="Z10" i="1"/>
  <c r="E46" i="1"/>
  <c r="D46" i="1" s="1"/>
  <c r="K43" i="1"/>
  <c r="AJ40" i="1"/>
  <c r="AF40" i="1" s="1"/>
  <c r="AK39" i="1"/>
  <c r="S39" i="1"/>
  <c r="R39" i="1" s="1"/>
  <c r="N37" i="1"/>
  <c r="E39" i="1"/>
  <c r="D39" i="1" s="1"/>
  <c r="AJ31" i="1"/>
  <c r="AF31" i="1" s="1"/>
  <c r="AK30" i="1"/>
  <c r="AJ30" i="1" s="1"/>
  <c r="AH30" i="1"/>
  <c r="AG30" i="1" s="1"/>
  <c r="AK23" i="1"/>
  <c r="AJ23" i="1" s="1"/>
  <c r="AJ24" i="1"/>
  <c r="AF24" i="1" s="1"/>
  <c r="AF21" i="1"/>
  <c r="U10" i="1"/>
  <c r="AH12" i="1"/>
  <c r="AG14" i="1"/>
  <c r="AF14" i="1" s="1"/>
  <c r="AB10" i="1"/>
  <c r="Z12" i="1"/>
  <c r="Y12" i="1" s="1"/>
  <c r="N10" i="1"/>
  <c r="N219" i="1" s="1"/>
  <c r="W10" i="1"/>
  <c r="G10" i="1"/>
  <c r="G219" i="1" s="1"/>
  <c r="AH16" i="1"/>
  <c r="AG16" i="1" s="1"/>
  <c r="AD10" i="1"/>
  <c r="F10" i="1"/>
  <c r="M10" i="1"/>
  <c r="I10" i="1"/>
  <c r="AC10" i="1" l="1"/>
  <c r="AD219" i="1"/>
  <c r="AK37" i="1"/>
  <c r="AJ37" i="1" s="1"/>
  <c r="AJ39" i="1"/>
  <c r="S10" i="1"/>
  <c r="T219" i="1"/>
  <c r="S219" i="1" s="1"/>
  <c r="R219" i="1" s="1"/>
  <c r="Z37" i="1"/>
  <c r="Y37" i="1" s="1"/>
  <c r="AA219" i="1"/>
  <c r="Y90" i="1"/>
  <c r="AJ149" i="1"/>
  <c r="AK147" i="1"/>
  <c r="AJ147" i="1" s="1"/>
  <c r="AG138" i="1"/>
  <c r="H10" i="1"/>
  <c r="I219" i="1"/>
  <c r="H219" i="1" s="1"/>
  <c r="U219" i="1"/>
  <c r="J219" i="1"/>
  <c r="AK10" i="1"/>
  <c r="AJ12" i="1"/>
  <c r="X219" i="1"/>
  <c r="AH37" i="1"/>
  <c r="AG39" i="1"/>
  <c r="AF39" i="1" s="1"/>
  <c r="AJ16" i="1"/>
  <c r="AF16" i="1" s="1"/>
  <c r="AG23" i="1"/>
  <c r="AF23" i="1" s="1"/>
  <c r="AF58" i="1"/>
  <c r="V90" i="1"/>
  <c r="AJ92" i="1"/>
  <c r="AK90" i="1"/>
  <c r="AJ90" i="1" s="1"/>
  <c r="O90" i="1"/>
  <c r="AF80" i="1"/>
  <c r="AG92" i="1"/>
  <c r="AF92" i="1" s="1"/>
  <c r="AF131" i="1"/>
  <c r="D147" i="1"/>
  <c r="AF109" i="1"/>
  <c r="Y149" i="1"/>
  <c r="K170" i="1"/>
  <c r="H186" i="1"/>
  <c r="D186" i="1" s="1"/>
  <c r="AJ188" i="1"/>
  <c r="AK186" i="1"/>
  <c r="AJ186" i="1" s="1"/>
  <c r="V186" i="1"/>
  <c r="AI186" i="1"/>
  <c r="R138" i="1"/>
  <c r="S186" i="1"/>
  <c r="R186" i="1" s="1"/>
  <c r="L10" i="1"/>
  <c r="M219" i="1"/>
  <c r="L219" i="1" s="1"/>
  <c r="K219" i="1" s="1"/>
  <c r="AF30" i="1"/>
  <c r="AE219" i="1"/>
  <c r="AL10" i="1"/>
  <c r="AL219" i="1" s="1"/>
  <c r="AI37" i="1"/>
  <c r="AI219" i="1" s="1"/>
  <c r="H37" i="1"/>
  <c r="D37" i="1" s="1"/>
  <c r="D90" i="1"/>
  <c r="S90" i="1"/>
  <c r="AF76" i="1"/>
  <c r="AF67" i="1"/>
  <c r="AH100" i="1"/>
  <c r="AG100" i="1" s="1"/>
  <c r="AF100" i="1" s="1"/>
  <c r="AF135" i="1"/>
  <c r="AB186" i="1"/>
  <c r="AB219" i="1" s="1"/>
  <c r="Z199" i="1"/>
  <c r="Y199" i="1" s="1"/>
  <c r="AF177" i="1"/>
  <c r="D188" i="1"/>
  <c r="AF170" i="1"/>
  <c r="K186" i="1"/>
  <c r="Z186" i="1"/>
  <c r="Y186" i="1" s="1"/>
  <c r="AF194" i="1"/>
  <c r="AG12" i="1"/>
  <c r="AF12" i="1" s="1"/>
  <c r="AH10" i="1"/>
  <c r="Y10" i="1"/>
  <c r="R147" i="1"/>
  <c r="E10" i="1"/>
  <c r="D10" i="1" s="1"/>
  <c r="F219" i="1"/>
  <c r="E219" i="1" s="1"/>
  <c r="V10" i="1"/>
  <c r="W219" i="1"/>
  <c r="V219" i="1" s="1"/>
  <c r="O10" i="1"/>
  <c r="P219" i="1"/>
  <c r="O219" i="1" s="1"/>
  <c r="R12" i="1"/>
  <c r="S37" i="1"/>
  <c r="R37" i="1" s="1"/>
  <c r="O37" i="1"/>
  <c r="K37" i="1" s="1"/>
  <c r="AI90" i="1"/>
  <c r="AF73" i="1"/>
  <c r="AG66" i="1"/>
  <c r="AF66" i="1" s="1"/>
  <c r="L90" i="1"/>
  <c r="K90" i="1" s="1"/>
  <c r="AJ138" i="1"/>
  <c r="AH147" i="1"/>
  <c r="AG147" i="1" s="1"/>
  <c r="AF147" i="1" s="1"/>
  <c r="AG149" i="1"/>
  <c r="AH186" i="1"/>
  <c r="AG188" i="1"/>
  <c r="AF188" i="1" s="1"/>
  <c r="D199" i="1"/>
  <c r="R90" i="1" l="1"/>
  <c r="AJ10" i="1"/>
  <c r="AK219" i="1"/>
  <c r="AJ219" i="1" s="1"/>
  <c r="AC219" i="1"/>
  <c r="AG186" i="1"/>
  <c r="AF186" i="1" s="1"/>
  <c r="D219" i="1"/>
  <c r="AG10" i="1"/>
  <c r="AF10" i="1" s="1"/>
  <c r="K10" i="1"/>
  <c r="AG37" i="1"/>
  <c r="AF37" i="1" s="1"/>
  <c r="R10" i="1"/>
  <c r="AF149" i="1"/>
  <c r="AH90" i="1"/>
  <c r="AG90" i="1" s="1"/>
  <c r="AF90" i="1" s="1"/>
  <c r="AF138" i="1"/>
  <c r="Z219" i="1"/>
  <c r="Y219" i="1" s="1"/>
  <c r="AH219" i="1" l="1"/>
  <c r="AG219" i="1" s="1"/>
  <c r="AF219" i="1" s="1"/>
</calcChain>
</file>

<file path=xl/sharedStrings.xml><?xml version="1.0" encoding="utf-8"?>
<sst xmlns="http://schemas.openxmlformats.org/spreadsheetml/2006/main" count="243" uniqueCount="148">
  <si>
    <t xml:space="preserve"> </t>
  </si>
  <si>
    <t>GRAND TOTAL</t>
  </si>
  <si>
    <t>Private Ports</t>
  </si>
  <si>
    <t>Other Government Ports</t>
  </si>
  <si>
    <t>Pagadian</t>
  </si>
  <si>
    <t>Malangas</t>
  </si>
  <si>
    <t>Basilan</t>
  </si>
  <si>
    <t>Zamboanga</t>
  </si>
  <si>
    <t>PMO ZAMBOANGA</t>
  </si>
  <si>
    <t>Saranggani</t>
  </si>
  <si>
    <t>General Santos</t>
  </si>
  <si>
    <t xml:space="preserve">PMO SOCSARGEN </t>
  </si>
  <si>
    <t>Mati</t>
  </si>
  <si>
    <t>Davao, Sasa</t>
  </si>
  <si>
    <t>PMO DAVAO</t>
  </si>
  <si>
    <t>Dapitan</t>
  </si>
  <si>
    <t>PMO ZAMBOANGA DEL NORTE</t>
  </si>
  <si>
    <t>Kalamansig</t>
  </si>
  <si>
    <t>Cotabato</t>
  </si>
  <si>
    <t>PMO COTABATO</t>
  </si>
  <si>
    <t>Southern Mindanao</t>
  </si>
  <si>
    <t>Tandag</t>
  </si>
  <si>
    <t>San Jose</t>
  </si>
  <si>
    <t>Lipata Ferry</t>
  </si>
  <si>
    <t>Dapa</t>
  </si>
  <si>
    <t>Surigao</t>
  </si>
  <si>
    <t>PMO SURIGAO</t>
  </si>
  <si>
    <t>Plaridel</t>
  </si>
  <si>
    <t>Jimenez</t>
  </si>
  <si>
    <t>Ozamiz</t>
  </si>
  <si>
    <t>PMO MISAMIS OCC/OZAMIZ</t>
  </si>
  <si>
    <t>Masao</t>
  </si>
  <si>
    <t>Butuan</t>
  </si>
  <si>
    <t>Nasipit</t>
  </si>
  <si>
    <t xml:space="preserve">PMO AGUSAN </t>
  </si>
  <si>
    <t>Tubod</t>
  </si>
  <si>
    <t>Iligan</t>
  </si>
  <si>
    <t>PMO LANAO DEL NORTE/ILIGAN</t>
  </si>
  <si>
    <t>Opol</t>
  </si>
  <si>
    <t>Benoni</t>
  </si>
  <si>
    <t>Balingoan</t>
  </si>
  <si>
    <t>Cagayan De Oro</t>
  </si>
  <si>
    <t>PMO MISAMIS OR/CAGAYAN DE ORO</t>
  </si>
  <si>
    <t>Northern Mindanao</t>
  </si>
  <si>
    <t>Ubay</t>
  </si>
  <si>
    <t>Tubigon</t>
  </si>
  <si>
    <t>Talibon</t>
  </si>
  <si>
    <t>Jagna</t>
  </si>
  <si>
    <t>Tagbilaran</t>
  </si>
  <si>
    <t>PMO BOHOL</t>
  </si>
  <si>
    <t>San Jose, Carangian</t>
  </si>
  <si>
    <t>San Isidro Ferry</t>
  </si>
  <si>
    <t xml:space="preserve">Liloan </t>
  </si>
  <si>
    <t>Catbalogan</t>
  </si>
  <si>
    <t>Calbayog</t>
  </si>
  <si>
    <t>Borongan</t>
  </si>
  <si>
    <t>Tacloban</t>
  </si>
  <si>
    <t>PMO EASTERN LEYTE/SAMAR</t>
  </si>
  <si>
    <t>San Carlos</t>
  </si>
  <si>
    <t>Hinoba-an</t>
  </si>
  <si>
    <t>Danao Escalante</t>
  </si>
  <si>
    <t>Banago</t>
  </si>
  <si>
    <t>Pulupandan</t>
  </si>
  <si>
    <t>PMO NEGROS OCC./BACOLOD/BANAGO/BREDCO</t>
  </si>
  <si>
    <t>Palompon</t>
  </si>
  <si>
    <t>Maasin</t>
  </si>
  <si>
    <t>Hilongos</t>
  </si>
  <si>
    <t>Baybay</t>
  </si>
  <si>
    <t>Ormoc</t>
  </si>
  <si>
    <t>PMO WESTERN LEYTE/BILIRAN</t>
  </si>
  <si>
    <t>San Jose Buenavista, Antique</t>
  </si>
  <si>
    <t>Estancia</t>
  </si>
  <si>
    <t>Dumaguit</t>
  </si>
  <si>
    <t>Culasi</t>
  </si>
  <si>
    <t>Iloilo</t>
  </si>
  <si>
    <t xml:space="preserve">PMO PANAY GUIMARAS </t>
  </si>
  <si>
    <t>Tandayag</t>
  </si>
  <si>
    <t>Larena</t>
  </si>
  <si>
    <t>Guihulngan</t>
  </si>
  <si>
    <t>Dumaguete</t>
  </si>
  <si>
    <t>PMO NEGROS OR/SIQUIJOR</t>
  </si>
  <si>
    <t>Visayas</t>
  </si>
  <si>
    <t>El Nido</t>
  </si>
  <si>
    <t>Cuyo</t>
  </si>
  <si>
    <t>Culion</t>
  </si>
  <si>
    <t>Coron</t>
  </si>
  <si>
    <t>Brooke's Point</t>
  </si>
  <si>
    <t>Puerto Princesa</t>
  </si>
  <si>
    <t>PMO PALAWAN</t>
  </si>
  <si>
    <t>Burias</t>
  </si>
  <si>
    <t>Ticao</t>
  </si>
  <si>
    <t>Masbate</t>
  </si>
  <si>
    <t>PMO MASBATE</t>
  </si>
  <si>
    <t>Sta Cruz</t>
  </si>
  <si>
    <t>Balanacan</t>
  </si>
  <si>
    <t>Lucena</t>
  </si>
  <si>
    <t>PMO MARINDUQUE/QUEZON</t>
  </si>
  <si>
    <t>Virac</t>
  </si>
  <si>
    <t>Tabaco</t>
  </si>
  <si>
    <t>Pasacao</t>
  </si>
  <si>
    <t>Matnog Ferry</t>
  </si>
  <si>
    <t>Bulan</t>
  </si>
  <si>
    <t>Legazpi</t>
  </si>
  <si>
    <t>PMO BICOL</t>
  </si>
  <si>
    <t>Tilik</t>
  </si>
  <si>
    <t>San Jose, Mindoro</t>
  </si>
  <si>
    <t>Puerto Galera</t>
  </si>
  <si>
    <t>Dangay, Roxas</t>
  </si>
  <si>
    <t>Abra de Ilog</t>
  </si>
  <si>
    <t>Calapan</t>
  </si>
  <si>
    <t>PMO MINDORO</t>
  </si>
  <si>
    <t>Romblon</t>
  </si>
  <si>
    <t>Poctoy</t>
  </si>
  <si>
    <t>Batangas</t>
  </si>
  <si>
    <t>PMO BATANGAS</t>
  </si>
  <si>
    <t>Southern Luzon</t>
  </si>
  <si>
    <t>Currimao</t>
  </si>
  <si>
    <t>Basco</t>
  </si>
  <si>
    <t>Aparri</t>
  </si>
  <si>
    <t>PMO NORTHERN LUZON</t>
  </si>
  <si>
    <t>Dingalan</t>
  </si>
  <si>
    <t>Capinpin (Orion)</t>
  </si>
  <si>
    <t>Lamao</t>
  </si>
  <si>
    <t>PMO BATAAN/AURORA</t>
  </si>
  <si>
    <t>MICT Field Office</t>
  </si>
  <si>
    <t>Private Ports (Pasig)</t>
  </si>
  <si>
    <t>Pasig (Gov't.)</t>
  </si>
  <si>
    <t>South Harbor (Manila)</t>
  </si>
  <si>
    <t>PMO NCR SOUTH</t>
  </si>
  <si>
    <t>North Harbor (Manila)</t>
  </si>
  <si>
    <t>PMO NCR NORTH</t>
  </si>
  <si>
    <t>Manila/Northern Luzon</t>
  </si>
  <si>
    <t>Export</t>
  </si>
  <si>
    <t>Import</t>
  </si>
  <si>
    <t>Total</t>
  </si>
  <si>
    <t>Outward</t>
  </si>
  <si>
    <t>Inward</t>
  </si>
  <si>
    <t>FOREIGN</t>
  </si>
  <si>
    <t>DOMESTIC</t>
  </si>
  <si>
    <t>4th Quarter</t>
  </si>
  <si>
    <t>3rd Quarter</t>
  </si>
  <si>
    <t>2nd Quarter</t>
  </si>
  <si>
    <t>1st Quarter</t>
  </si>
  <si>
    <t>Port Management Offices</t>
  </si>
  <si>
    <t>CARGO THROUGHPUT</t>
  </si>
  <si>
    <t>2015</t>
  </si>
  <si>
    <t>Philippine Ports Authority</t>
  </si>
  <si>
    <t>CARGO STATISTICS SUMMARY BY PMO/PORT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</si>
</sst>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3" fontId="0" fillId="0" borderId="0" xfId="0" applyNumberFormat="1"/>
    <xf numFmtId="0" fontId="4" fillId="0" borderId="0" xfId="0" applyFont="1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3" fontId="0" fillId="0" borderId="0" xfId="0" applyNumberFormat="1" applyFill="1"/>
    <xf numFmtId="0" fontId="6" fillId="0" borderId="0" xfId="0" applyFont="1" applyFill="1"/>
    <xf numFmtId="0" fontId="0" fillId="0" borderId="0" xfId="0" applyFill="1" applyBorder="1"/>
    <xf numFmtId="3" fontId="3" fillId="0" borderId="1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3" xfId="0" applyFont="1" applyFill="1" applyBorder="1"/>
    <xf numFmtId="0" fontId="2" fillId="0" borderId="0" xfId="0" applyFont="1" applyFill="1" applyBorder="1"/>
    <xf numFmtId="3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9" fillId="0" borderId="5" xfId="0" applyFont="1" applyFill="1" applyBorder="1"/>
    <xf numFmtId="3" fontId="3" fillId="0" borderId="4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5" xfId="0" applyFont="1" applyFill="1" applyBorder="1"/>
    <xf numFmtId="0" fontId="10" fillId="0" borderId="6" xfId="0" applyFont="1" applyFill="1" applyBorder="1"/>
    <xf numFmtId="0" fontId="8" fillId="0" borderId="5" xfId="0" applyFont="1" applyFill="1" applyBorder="1"/>
    <xf numFmtId="0" fontId="3" fillId="0" borderId="6" xfId="0" applyFont="1" applyFill="1" applyBorder="1"/>
    <xf numFmtId="0" fontId="2" fillId="0" borderId="0" xfId="0" applyFont="1" applyFill="1"/>
    <xf numFmtId="0" fontId="8" fillId="0" borderId="6" xfId="0" applyFont="1" applyFill="1" applyBorder="1"/>
    <xf numFmtId="0" fontId="7" fillId="0" borderId="0" xfId="0" applyFont="1" applyFill="1" applyBorder="1"/>
    <xf numFmtId="3" fontId="8" fillId="0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11" fillId="0" borderId="0" xfId="0" applyFont="1" applyFill="1"/>
    <xf numFmtId="0" fontId="7" fillId="0" borderId="6" xfId="0" applyFont="1" applyFill="1" applyBorder="1"/>
    <xf numFmtId="0" fontId="7" fillId="0" borderId="5" xfId="0" applyFont="1" applyFill="1" applyBorder="1"/>
    <xf numFmtId="0" fontId="8" fillId="0" borderId="6" xfId="0" applyFont="1" applyFill="1" applyBorder="1" applyAlignment="1"/>
    <xf numFmtId="0" fontId="8" fillId="0" borderId="0" xfId="0" applyFont="1" applyFill="1" applyBorder="1" applyAlignment="1"/>
    <xf numFmtId="0" fontId="8" fillId="0" borderId="5" xfId="0" applyFont="1" applyFill="1" applyBorder="1" applyAlignment="1"/>
    <xf numFmtId="0" fontId="10" fillId="0" borderId="0" xfId="0" applyFont="1" applyFill="1" applyBorder="1"/>
    <xf numFmtId="3" fontId="3" fillId="0" borderId="4" xfId="1" applyNumberFormat="1" applyFont="1" applyFill="1" applyBorder="1" applyAlignment="1">
      <alignment horizontal="right"/>
    </xf>
    <xf numFmtId="0" fontId="6" fillId="0" borderId="6" xfId="0" applyFont="1" applyFill="1" applyBorder="1"/>
    <xf numFmtId="0" fontId="12" fillId="0" borderId="6" xfId="0" applyFont="1" applyFill="1" applyBorder="1"/>
    <xf numFmtId="0" fontId="13" fillId="0" borderId="0" xfId="0" applyFont="1" applyFill="1"/>
    <xf numFmtId="0" fontId="6" fillId="0" borderId="0" xfId="0" applyFont="1" applyFill="1" applyBorder="1"/>
    <xf numFmtId="3" fontId="8" fillId="0" borderId="5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wrapText="1"/>
    </xf>
    <xf numFmtId="0" fontId="3" fillId="6" borderId="12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quotePrefix="1" applyFont="1"/>
    <xf numFmtId="0" fontId="14" fillId="0" borderId="0" xfId="0" quotePrefix="1" applyFont="1"/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quotePrefix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232"/>
  <sheetViews>
    <sheetView tabSelected="1" zoomScale="85" zoomScaleNormal="85" workbookViewId="0">
      <pane xSplit="3" ySplit="8" topLeftCell="AE28" activePane="bottomRight" state="frozen"/>
      <selection activeCell="AH230" sqref="AH230"/>
      <selection pane="topRight" activeCell="AH230" sqref="AH230"/>
      <selection pane="bottomLeft" activeCell="AH230" sqref="AH230"/>
      <selection pane="bottomRight" activeCell="AO37" sqref="AO37"/>
    </sheetView>
  </sheetViews>
  <sheetFormatPr defaultRowHeight="15" x14ac:dyDescent="0.25"/>
  <cols>
    <col min="1" max="2" width="2.140625" style="1" customWidth="1"/>
    <col min="3" max="3" width="30" style="1" customWidth="1"/>
    <col min="4" max="4" width="14" bestFit="1" customWidth="1"/>
    <col min="5" max="5" width="10.140625" bestFit="1" customWidth="1"/>
    <col min="6" max="6" width="10.5703125" bestFit="1" customWidth="1"/>
    <col min="8" max="9" width="10.140625" bestFit="1" customWidth="1"/>
    <col min="11" max="11" width="14" bestFit="1" customWidth="1"/>
    <col min="12" max="12" width="10.140625" bestFit="1" customWidth="1"/>
    <col min="13" max="13" width="10.5703125" bestFit="1" customWidth="1"/>
    <col min="15" max="17" width="10.140625" bestFit="1" customWidth="1"/>
    <col min="18" max="18" width="14" bestFit="1" customWidth="1"/>
    <col min="19" max="19" width="10.140625" bestFit="1" customWidth="1"/>
    <col min="20" max="20" width="10.5703125" bestFit="1" customWidth="1"/>
    <col min="22" max="24" width="10.140625" bestFit="1" customWidth="1"/>
    <col min="25" max="25" width="14" bestFit="1" customWidth="1"/>
    <col min="26" max="26" width="10.140625" bestFit="1" customWidth="1"/>
    <col min="27" max="27" width="10.5703125" customWidth="1"/>
    <col min="28" max="31" width="10.140625" customWidth="1"/>
    <col min="32" max="32" width="14" customWidth="1"/>
    <col min="33" max="33" width="10.140625" customWidth="1"/>
    <col min="34" max="34" width="10.5703125" customWidth="1"/>
    <col min="35" max="35" width="10.140625" customWidth="1"/>
    <col min="36" max="36" width="11.140625" customWidth="1"/>
    <col min="37" max="38" width="10.140625" customWidth="1"/>
    <col min="39" max="39" width="9.140625" customWidth="1"/>
  </cols>
  <sheetData>
    <row r="1" spans="1:38" s="39" customFormat="1" ht="15" customHeight="1" x14ac:dyDescent="0.25">
      <c r="A1" s="118" t="s">
        <v>147</v>
      </c>
      <c r="B1" s="118"/>
      <c r="C1" s="117"/>
      <c r="S1" s="39" t="s">
        <v>0</v>
      </c>
    </row>
    <row r="2" spans="1:38" s="4" customFormat="1" ht="15.75" x14ac:dyDescent="0.25">
      <c r="A2" s="118" t="s">
        <v>146</v>
      </c>
      <c r="B2" s="118"/>
      <c r="C2" s="117"/>
      <c r="AL2" s="4" t="s">
        <v>0</v>
      </c>
    </row>
    <row r="3" spans="1:38" s="4" customFormat="1" ht="15.75" x14ac:dyDescent="0.25">
      <c r="A3" s="119" t="s">
        <v>145</v>
      </c>
      <c r="B3" s="118"/>
      <c r="C3" s="117"/>
      <c r="W3" s="4" t="s">
        <v>0</v>
      </c>
      <c r="AF3" s="4" t="s">
        <v>0</v>
      </c>
    </row>
    <row r="4" spans="1:38" s="4" customFormat="1" ht="15.75" x14ac:dyDescent="0.25">
      <c r="A4" s="118" t="s">
        <v>144</v>
      </c>
      <c r="B4" s="118"/>
      <c r="C4" s="117"/>
      <c r="I4" s="4" t="s">
        <v>0</v>
      </c>
    </row>
    <row r="5" spans="1:38" ht="15.75" x14ac:dyDescent="0.25">
      <c r="A5" s="116"/>
      <c r="B5" s="115"/>
    </row>
    <row r="6" spans="1:38" x14ac:dyDescent="0.25">
      <c r="A6" s="114" t="s">
        <v>143</v>
      </c>
      <c r="B6" s="113"/>
      <c r="C6" s="112"/>
      <c r="D6" s="111" t="s">
        <v>142</v>
      </c>
      <c r="E6" s="110"/>
      <c r="F6" s="110"/>
      <c r="G6" s="110"/>
      <c r="H6" s="110"/>
      <c r="I6" s="110"/>
      <c r="J6" s="109"/>
      <c r="K6" s="108" t="s">
        <v>141</v>
      </c>
      <c r="L6" s="107"/>
      <c r="M6" s="107"/>
      <c r="N6" s="107"/>
      <c r="O6" s="107"/>
      <c r="P6" s="107"/>
      <c r="Q6" s="106"/>
      <c r="R6" s="105" t="s">
        <v>140</v>
      </c>
      <c r="S6" s="104"/>
      <c r="T6" s="104"/>
      <c r="U6" s="104"/>
      <c r="V6" s="104"/>
      <c r="W6" s="104"/>
      <c r="X6" s="103"/>
      <c r="Y6" s="102" t="s">
        <v>139</v>
      </c>
      <c r="Z6" s="101"/>
      <c r="AA6" s="101"/>
      <c r="AB6" s="101"/>
      <c r="AC6" s="101"/>
      <c r="AD6" s="101"/>
      <c r="AE6" s="100"/>
      <c r="AF6" s="99" t="s">
        <v>1</v>
      </c>
      <c r="AG6" s="98"/>
      <c r="AH6" s="98"/>
      <c r="AI6" s="98"/>
      <c r="AJ6" s="98"/>
      <c r="AK6" s="98"/>
      <c r="AL6" s="97"/>
    </row>
    <row r="7" spans="1:38" x14ac:dyDescent="0.25">
      <c r="A7" s="96"/>
      <c r="B7" s="95"/>
      <c r="C7" s="94"/>
      <c r="D7" s="93" t="s">
        <v>1</v>
      </c>
      <c r="E7" s="92"/>
      <c r="F7" s="91" t="s">
        <v>138</v>
      </c>
      <c r="G7" s="59"/>
      <c r="H7" s="90" t="s">
        <v>137</v>
      </c>
      <c r="I7" s="89"/>
      <c r="J7" s="88"/>
      <c r="K7" s="87" t="s">
        <v>1</v>
      </c>
      <c r="L7" s="86"/>
      <c r="M7" s="85" t="s">
        <v>138</v>
      </c>
      <c r="N7" s="56"/>
      <c r="O7" s="84" t="s">
        <v>137</v>
      </c>
      <c r="P7" s="83"/>
      <c r="Q7" s="82"/>
      <c r="R7" s="81" t="s">
        <v>1</v>
      </c>
      <c r="S7" s="80"/>
      <c r="T7" s="79" t="s">
        <v>138</v>
      </c>
      <c r="U7" s="53"/>
      <c r="V7" s="78" t="s">
        <v>137</v>
      </c>
      <c r="W7" s="77"/>
      <c r="X7" s="76"/>
      <c r="Y7" s="75" t="s">
        <v>1</v>
      </c>
      <c r="Z7" s="74"/>
      <c r="AA7" s="73" t="s">
        <v>138</v>
      </c>
      <c r="AB7" s="50"/>
      <c r="AC7" s="72" t="s">
        <v>137</v>
      </c>
      <c r="AD7" s="71"/>
      <c r="AE7" s="70"/>
      <c r="AF7" s="69" t="s">
        <v>1</v>
      </c>
      <c r="AG7" s="68"/>
      <c r="AH7" s="67" t="s">
        <v>138</v>
      </c>
      <c r="AI7" s="47"/>
      <c r="AJ7" s="66" t="s">
        <v>137</v>
      </c>
      <c r="AK7" s="65"/>
      <c r="AL7" s="64"/>
    </row>
    <row r="8" spans="1:38" x14ac:dyDescent="0.25">
      <c r="A8" s="63"/>
      <c r="B8" s="62"/>
      <c r="C8" s="61"/>
      <c r="D8" s="60"/>
      <c r="E8" s="58" t="s">
        <v>134</v>
      </c>
      <c r="F8" s="58" t="s">
        <v>136</v>
      </c>
      <c r="G8" s="58" t="s">
        <v>135</v>
      </c>
      <c r="H8" s="59" t="s">
        <v>134</v>
      </c>
      <c r="I8" s="58" t="s">
        <v>133</v>
      </c>
      <c r="J8" s="58" t="s">
        <v>132</v>
      </c>
      <c r="K8" s="57"/>
      <c r="L8" s="55" t="s">
        <v>134</v>
      </c>
      <c r="M8" s="55" t="s">
        <v>136</v>
      </c>
      <c r="N8" s="55" t="s">
        <v>135</v>
      </c>
      <c r="O8" s="56" t="s">
        <v>134</v>
      </c>
      <c r="P8" s="55" t="s">
        <v>133</v>
      </c>
      <c r="Q8" s="55" t="s">
        <v>132</v>
      </c>
      <c r="R8" s="54"/>
      <c r="S8" s="52" t="s">
        <v>134</v>
      </c>
      <c r="T8" s="52" t="s">
        <v>136</v>
      </c>
      <c r="U8" s="52" t="s">
        <v>135</v>
      </c>
      <c r="V8" s="53" t="s">
        <v>134</v>
      </c>
      <c r="W8" s="52" t="s">
        <v>133</v>
      </c>
      <c r="X8" s="52" t="s">
        <v>132</v>
      </c>
      <c r="Y8" s="51"/>
      <c r="Z8" s="49" t="s">
        <v>134</v>
      </c>
      <c r="AA8" s="49" t="s">
        <v>136</v>
      </c>
      <c r="AB8" s="49" t="s">
        <v>135</v>
      </c>
      <c r="AC8" s="50" t="s">
        <v>134</v>
      </c>
      <c r="AD8" s="49" t="s">
        <v>133</v>
      </c>
      <c r="AE8" s="49" t="s">
        <v>132</v>
      </c>
      <c r="AF8" s="48"/>
      <c r="AG8" s="46" t="s">
        <v>134</v>
      </c>
      <c r="AH8" s="46" t="s">
        <v>136</v>
      </c>
      <c r="AI8" s="46" t="s">
        <v>135</v>
      </c>
      <c r="AJ8" s="47" t="s">
        <v>134</v>
      </c>
      <c r="AK8" s="46" t="s">
        <v>133</v>
      </c>
      <c r="AL8" s="46" t="s">
        <v>132</v>
      </c>
    </row>
    <row r="9" spans="1:38" s="4" customFormat="1" x14ac:dyDescent="0.25">
      <c r="A9" s="45"/>
      <c r="B9" s="44"/>
      <c r="C9" s="43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</row>
    <row r="10" spans="1:38" s="24" customFormat="1" x14ac:dyDescent="0.25">
      <c r="A10" s="34" t="s">
        <v>131</v>
      </c>
      <c r="B10" s="33"/>
      <c r="C10" s="32"/>
      <c r="D10" s="15">
        <f>+E10+H10</f>
        <v>20068770.850000001</v>
      </c>
      <c r="E10" s="15">
        <f>+F10+G10</f>
        <v>6886844.4400000004</v>
      </c>
      <c r="F10" s="15">
        <f>+F12+F16+F21+F23+F30</f>
        <v>2957738.13</v>
      </c>
      <c r="G10" s="15">
        <f>+G12+G16+G21+G23+G30</f>
        <v>3929106.3100000005</v>
      </c>
      <c r="H10" s="15">
        <f>+I10+J10</f>
        <v>13181926.41</v>
      </c>
      <c r="I10" s="15">
        <f>+I12+I16+I21+I23+I30</f>
        <v>10209890.1</v>
      </c>
      <c r="J10" s="15">
        <f>+J12+J16+J21+J23+J30</f>
        <v>2972036.31</v>
      </c>
      <c r="K10" s="15">
        <f>+L10+O10</f>
        <v>22505405.43</v>
      </c>
      <c r="L10" s="15">
        <f>+M10+N10</f>
        <v>7564175.9199999999</v>
      </c>
      <c r="M10" s="15">
        <f>+M12+M16+M21+M23+M30</f>
        <v>3357281.4299999997</v>
      </c>
      <c r="N10" s="15">
        <f>+N12+N16+N21+N23+N30</f>
        <v>4206894.49</v>
      </c>
      <c r="O10" s="15">
        <f>+P10+Q10</f>
        <v>14941229.510000002</v>
      </c>
      <c r="P10" s="15">
        <f>+P12+P16+P21+P23+P30</f>
        <v>11997099.65</v>
      </c>
      <c r="Q10" s="15">
        <f>+Q12+Q16+Q21+Q23+Q30</f>
        <v>2944129.8600000003</v>
      </c>
      <c r="R10" s="15">
        <f>+S10+V10</f>
        <v>23202516.920000002</v>
      </c>
      <c r="S10" s="15">
        <f>+T10+U10</f>
        <v>8594946.7300000004</v>
      </c>
      <c r="T10" s="15">
        <f>+T12+T16+T21+T23+T30</f>
        <v>4144865.37</v>
      </c>
      <c r="U10" s="15">
        <f>+U12+U16+U21+U23+U30</f>
        <v>4450081.3599999994</v>
      </c>
      <c r="V10" s="15">
        <f>+W10+X10</f>
        <v>14607570.190000001</v>
      </c>
      <c r="W10" s="15">
        <f>+W12+W16+W21+W23+W30</f>
        <v>12363873.780000001</v>
      </c>
      <c r="X10" s="15">
        <f>+X12+X16+X21+X23+X30</f>
        <v>2243696.41</v>
      </c>
      <c r="Y10" s="15">
        <f>+Z10+AC10</f>
        <v>22361269.07</v>
      </c>
      <c r="Z10" s="15">
        <f>+AA10+AB10</f>
        <v>8647612.2599999998</v>
      </c>
      <c r="AA10" s="15">
        <f>+AA12+AA16+AA21+AA23+AA30</f>
        <v>3908447.7199999997</v>
      </c>
      <c r="AB10" s="15">
        <f>+AB12+AB16+AB21+AB23+AB30</f>
        <v>4739164.54</v>
      </c>
      <c r="AC10" s="15">
        <f>+AD10+AE10</f>
        <v>13713656.810000001</v>
      </c>
      <c r="AD10" s="15">
        <f>+AD12+AD16+AD21+AD23+AD30</f>
        <v>11608882.42</v>
      </c>
      <c r="AE10" s="15">
        <f>+AE12+AE16+AE21+AE23+AE30</f>
        <v>2104774.39</v>
      </c>
      <c r="AF10" s="15">
        <f>+AG10+AJ10</f>
        <v>88137962.270000011</v>
      </c>
      <c r="AG10" s="15">
        <f>+AH10+AI10</f>
        <v>31693579.350000001</v>
      </c>
      <c r="AH10" s="15">
        <f>+AH12+AH16+AH21+AH23+AH30</f>
        <v>14368332.649999999</v>
      </c>
      <c r="AI10" s="15">
        <f>+AI12+AI16+AI21+AI23+AI30</f>
        <v>17325246.700000003</v>
      </c>
      <c r="AJ10" s="15">
        <f>+AK10+AL10</f>
        <v>56444382.920000002</v>
      </c>
      <c r="AK10" s="15">
        <f>+AK12+AK16+AK21+AK23+AK30</f>
        <v>46179745.950000003</v>
      </c>
      <c r="AL10" s="15">
        <f>+AL12+AL16+AL21+AL23+AL30</f>
        <v>10264636.969999999</v>
      </c>
    </row>
    <row r="11" spans="1:38" s="4" customFormat="1" x14ac:dyDescent="0.25">
      <c r="A11" s="22"/>
      <c r="B11" s="19"/>
      <c r="C11" s="2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38" s="24" customFormat="1" x14ac:dyDescent="0.25">
      <c r="A12" s="22"/>
      <c r="B12" s="26" t="s">
        <v>130</v>
      </c>
      <c r="C12" s="25"/>
      <c r="D12" s="15">
        <f>+E12+H12</f>
        <v>6218533.8899999997</v>
      </c>
      <c r="E12" s="15">
        <f>+F12+G12</f>
        <v>4777663.25</v>
      </c>
      <c r="F12" s="15">
        <f>SUM(F13:F14)</f>
        <v>2186323.89</v>
      </c>
      <c r="G12" s="15">
        <f>SUM(G13:G14)</f>
        <v>2591339.3600000003</v>
      </c>
      <c r="H12" s="15">
        <f>+I12+J12</f>
        <v>1440870.64</v>
      </c>
      <c r="I12" s="15">
        <f>SUM(I13:I14)</f>
        <v>1434468.2999999998</v>
      </c>
      <c r="J12" s="15">
        <f>SUM(J13:J14)</f>
        <v>6402.34</v>
      </c>
      <c r="K12" s="15">
        <f>+L12+O12</f>
        <v>6852015.0099999988</v>
      </c>
      <c r="L12" s="15">
        <f>+M12+N12</f>
        <v>5367915.459999999</v>
      </c>
      <c r="M12" s="15">
        <f>SUM(M13:M14)</f>
        <v>2629355.4299999997</v>
      </c>
      <c r="N12" s="15">
        <f>SUM(N13:N14)</f>
        <v>2738560.03</v>
      </c>
      <c r="O12" s="15">
        <f>+P12+Q12</f>
        <v>1484099.5499999998</v>
      </c>
      <c r="P12" s="15">
        <f>SUM(P13:P14)</f>
        <v>1484099.5499999998</v>
      </c>
      <c r="Q12" s="15">
        <f>SUM(Q13:Q14)</f>
        <v>0</v>
      </c>
      <c r="R12" s="15">
        <f>+S12+V12</f>
        <v>7652794.9199999999</v>
      </c>
      <c r="S12" s="15">
        <f>+T12+U12</f>
        <v>6434567.5499999998</v>
      </c>
      <c r="T12" s="15">
        <f>SUM(T13:T14)</f>
        <v>3462552.15</v>
      </c>
      <c r="U12" s="15">
        <f>SUM(U13:U14)</f>
        <v>2972015.4</v>
      </c>
      <c r="V12" s="15">
        <f>+W12+X12</f>
        <v>1218227.3700000001</v>
      </c>
      <c r="W12" s="15">
        <f>SUM(W13:W14)</f>
        <v>1218227.3700000001</v>
      </c>
      <c r="X12" s="15">
        <f>SUM(X13:X14)</f>
        <v>0</v>
      </c>
      <c r="Y12" s="15">
        <f>+Z12+AC12</f>
        <v>7578478.8899999987</v>
      </c>
      <c r="Z12" s="15">
        <f>+AA12+AB12</f>
        <v>6487446.3699999992</v>
      </c>
      <c r="AA12" s="15">
        <f>SUM(AA13:AA14)</f>
        <v>3235930.6399999997</v>
      </c>
      <c r="AB12" s="15">
        <f>SUM(AB13:AB14)</f>
        <v>3251515.73</v>
      </c>
      <c r="AC12" s="15">
        <f>+AD12+AE12</f>
        <v>1091032.52</v>
      </c>
      <c r="AD12" s="15">
        <f>SUM(AD13:AD14)</f>
        <v>1084616.98</v>
      </c>
      <c r="AE12" s="15">
        <f>SUM(AE13:AE14)</f>
        <v>6415.54</v>
      </c>
      <c r="AF12" s="15">
        <f>+AG12+AJ12</f>
        <v>28301822.710000001</v>
      </c>
      <c r="AG12" s="15">
        <f>+AH12+AI12</f>
        <v>23067592.630000003</v>
      </c>
      <c r="AH12" s="15">
        <f>SUM(AH13:AH14)</f>
        <v>11514162.109999999</v>
      </c>
      <c r="AI12" s="15">
        <f>SUM(AI13:AI14)</f>
        <v>11553430.520000001</v>
      </c>
      <c r="AJ12" s="15">
        <f>+AK12+AL12</f>
        <v>5234230.0799999991</v>
      </c>
      <c r="AK12" s="15">
        <f>SUM(AK13:AK14)</f>
        <v>5221412.1999999993</v>
      </c>
      <c r="AL12" s="15">
        <f>SUM(AL13:AL14)</f>
        <v>12817.880000000001</v>
      </c>
    </row>
    <row r="13" spans="1:38" s="4" customFormat="1" x14ac:dyDescent="0.25">
      <c r="A13" s="22"/>
      <c r="B13" s="19"/>
      <c r="C13" s="23" t="s">
        <v>129</v>
      </c>
      <c r="D13" s="18">
        <f>+E13+H13</f>
        <v>3907025.5900000008</v>
      </c>
      <c r="E13" s="18">
        <f>+F13+G13</f>
        <v>3907025.5900000008</v>
      </c>
      <c r="F13" s="18">
        <v>1358712.1900000002</v>
      </c>
      <c r="G13" s="18">
        <v>2548313.4000000004</v>
      </c>
      <c r="H13" s="18">
        <f>+I13+J13</f>
        <v>0</v>
      </c>
      <c r="I13" s="18">
        <v>0</v>
      </c>
      <c r="J13" s="18">
        <v>0</v>
      </c>
      <c r="K13" s="18">
        <f>+L13+O13</f>
        <v>4363415.92</v>
      </c>
      <c r="L13" s="18">
        <f>+M13+N13</f>
        <v>4363415.92</v>
      </c>
      <c r="M13" s="18">
        <v>1655967.96</v>
      </c>
      <c r="N13" s="18">
        <v>2707447.96</v>
      </c>
      <c r="O13" s="18">
        <f>+P13+Q13</f>
        <v>0</v>
      </c>
      <c r="P13" s="18">
        <v>0</v>
      </c>
      <c r="Q13" s="18">
        <v>0</v>
      </c>
      <c r="R13" s="18">
        <f>+S13+V13</f>
        <v>5549847.2000000002</v>
      </c>
      <c r="S13" s="18">
        <f>+T13+U13</f>
        <v>5549847.2000000002</v>
      </c>
      <c r="T13" s="18">
        <v>2591676.12</v>
      </c>
      <c r="U13" s="18">
        <v>2958171.08</v>
      </c>
      <c r="V13" s="18">
        <f>+W13+X13</f>
        <v>0</v>
      </c>
      <c r="W13" s="18">
        <v>0</v>
      </c>
      <c r="X13" s="18">
        <v>0</v>
      </c>
      <c r="Y13" s="18">
        <f>+Z13+AC13</f>
        <v>5954257.75</v>
      </c>
      <c r="Z13" s="18">
        <f>+AA13+AB13</f>
        <v>5954127.5700000003</v>
      </c>
      <c r="AA13" s="18">
        <v>2730178.63</v>
      </c>
      <c r="AB13" s="18">
        <v>3223948.94</v>
      </c>
      <c r="AC13" s="18">
        <f>+AD13+AE13</f>
        <v>130.18</v>
      </c>
      <c r="AD13" s="18">
        <v>130.18</v>
      </c>
      <c r="AE13" s="18">
        <v>0</v>
      </c>
      <c r="AF13" s="18">
        <f>+AG13+AJ13</f>
        <v>19774546.460000001</v>
      </c>
      <c r="AG13" s="18">
        <f>+AH13+AI13</f>
        <v>19774416.280000001</v>
      </c>
      <c r="AH13" s="18">
        <f>+F13+M13+T13+AA13</f>
        <v>8336534.9000000004</v>
      </c>
      <c r="AI13" s="18">
        <f>+G13+N13+U13+AB13</f>
        <v>11437881.380000001</v>
      </c>
      <c r="AJ13" s="18">
        <f>+AK13+AL13</f>
        <v>130.18</v>
      </c>
      <c r="AK13" s="18">
        <f>+I13+P13+W13+AD13</f>
        <v>130.18</v>
      </c>
      <c r="AL13" s="18">
        <f>+J13+Q13+X13+AE13</f>
        <v>0</v>
      </c>
    </row>
    <row r="14" spans="1:38" s="4" customFormat="1" x14ac:dyDescent="0.25">
      <c r="A14" s="22"/>
      <c r="B14" s="19"/>
      <c r="C14" s="21" t="s">
        <v>2</v>
      </c>
      <c r="D14" s="18">
        <f>+E14+H14</f>
        <v>2311508.2999999998</v>
      </c>
      <c r="E14" s="18">
        <f>+F14+G14</f>
        <v>870637.65999999992</v>
      </c>
      <c r="F14" s="18">
        <v>827611.7</v>
      </c>
      <c r="G14" s="18">
        <v>43025.96</v>
      </c>
      <c r="H14" s="18">
        <f>+I14+J14</f>
        <v>1440870.64</v>
      </c>
      <c r="I14" s="18">
        <v>1434468.2999999998</v>
      </c>
      <c r="J14" s="18">
        <v>6402.34</v>
      </c>
      <c r="K14" s="18">
        <f>+L14+O14</f>
        <v>2488599.09</v>
      </c>
      <c r="L14" s="18">
        <f>+M14+N14</f>
        <v>1004499.5399999999</v>
      </c>
      <c r="M14" s="18">
        <v>973387.47</v>
      </c>
      <c r="N14" s="18">
        <v>31112.07</v>
      </c>
      <c r="O14" s="18">
        <f>+P14+Q14</f>
        <v>1484099.5499999998</v>
      </c>
      <c r="P14" s="18">
        <v>1484099.5499999998</v>
      </c>
      <c r="Q14" s="18">
        <v>0</v>
      </c>
      <c r="R14" s="18">
        <f>+S14+V14</f>
        <v>2102947.7199999997</v>
      </c>
      <c r="S14" s="18">
        <f>+T14+U14</f>
        <v>884720.34999999986</v>
      </c>
      <c r="T14" s="18">
        <v>870876.02999999991</v>
      </c>
      <c r="U14" s="18">
        <v>13844.32</v>
      </c>
      <c r="V14" s="18">
        <f>+W14+X14</f>
        <v>1218227.3700000001</v>
      </c>
      <c r="W14" s="18">
        <v>1218227.3700000001</v>
      </c>
      <c r="X14" s="18">
        <v>0</v>
      </c>
      <c r="Y14" s="18">
        <f>+Z14+AC14</f>
        <v>1624221.1400000001</v>
      </c>
      <c r="Z14" s="18">
        <f>+AA14+AB14</f>
        <v>533318.80000000005</v>
      </c>
      <c r="AA14" s="18">
        <v>505752.01</v>
      </c>
      <c r="AB14" s="18">
        <v>27566.79</v>
      </c>
      <c r="AC14" s="18">
        <f>+AD14+AE14</f>
        <v>1090902.3400000001</v>
      </c>
      <c r="AD14" s="18">
        <v>1084486.8</v>
      </c>
      <c r="AE14" s="18">
        <v>6415.54</v>
      </c>
      <c r="AF14" s="18">
        <f>+AG14+AJ14</f>
        <v>8527276.25</v>
      </c>
      <c r="AG14" s="18">
        <f>+AH14+AI14</f>
        <v>3293176.35</v>
      </c>
      <c r="AH14" s="18">
        <f>+F14+M14+T14+AA14</f>
        <v>3177627.21</v>
      </c>
      <c r="AI14" s="18">
        <f>+G14+N14+U14+AB14</f>
        <v>115549.14000000001</v>
      </c>
      <c r="AJ14" s="18">
        <f>+AK14+AL14</f>
        <v>5234099.8999999994</v>
      </c>
      <c r="AK14" s="18">
        <f>+I14+P14+W14+AD14</f>
        <v>5221282.0199999996</v>
      </c>
      <c r="AL14" s="18">
        <f>+J14+Q14+X14+AE14</f>
        <v>12817.880000000001</v>
      </c>
    </row>
    <row r="15" spans="1:38" s="4" customFormat="1" x14ac:dyDescent="0.25">
      <c r="A15" s="22"/>
      <c r="B15" s="19"/>
      <c r="C15" s="2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8" s="24" customFormat="1" x14ac:dyDescent="0.25">
      <c r="A16" s="22"/>
      <c r="B16" s="26" t="s">
        <v>128</v>
      </c>
      <c r="C16" s="25"/>
      <c r="D16" s="15">
        <f>+E16+H16</f>
        <v>1598546.96</v>
      </c>
      <c r="E16" s="15">
        <f>+F16+G16</f>
        <v>553224.18999999994</v>
      </c>
      <c r="F16" s="15">
        <f>SUM(F17:F19)</f>
        <v>550433.24</v>
      </c>
      <c r="G16" s="15">
        <f>SUM(G17:G19)</f>
        <v>2790.95</v>
      </c>
      <c r="H16" s="15">
        <f>+I16+J16</f>
        <v>1045322.77</v>
      </c>
      <c r="I16" s="15">
        <f>SUM(I17:I19)</f>
        <v>927781.8</v>
      </c>
      <c r="J16" s="15">
        <f>SUM(J17:J19)</f>
        <v>117540.96999999999</v>
      </c>
      <c r="K16" s="15">
        <f>+L16+O16</f>
        <v>1944083.4200000004</v>
      </c>
      <c r="L16" s="15">
        <f>+M16+N16</f>
        <v>532133.46000000008</v>
      </c>
      <c r="M16" s="15">
        <f>SUM(M17:M19)</f>
        <v>530358.00000000012</v>
      </c>
      <c r="N16" s="15">
        <f>SUM(N17:N19)</f>
        <v>1775.46</v>
      </c>
      <c r="O16" s="15">
        <f>+P16+Q16</f>
        <v>1411949.9600000002</v>
      </c>
      <c r="P16" s="15">
        <f>SUM(P17:P19)</f>
        <v>1311155.1000000001</v>
      </c>
      <c r="Q16" s="15">
        <f>SUM(Q17:Q19)</f>
        <v>100794.86</v>
      </c>
      <c r="R16" s="15">
        <f>+S16+V16</f>
        <v>1926100.9999999998</v>
      </c>
      <c r="S16" s="15">
        <f>+T16+U16</f>
        <v>478310.18</v>
      </c>
      <c r="T16" s="15">
        <f>SUM(T17:T19)</f>
        <v>475677.22</v>
      </c>
      <c r="U16" s="15">
        <f>SUM(U17:U19)</f>
        <v>2632.96</v>
      </c>
      <c r="V16" s="15">
        <f>+W16+X16</f>
        <v>1447790.8199999998</v>
      </c>
      <c r="W16" s="15">
        <f>SUM(W17:W19)</f>
        <v>1361897.41</v>
      </c>
      <c r="X16" s="15">
        <f>SUM(X17:X19)</f>
        <v>85893.41</v>
      </c>
      <c r="Y16" s="15">
        <f>+Z16+AC16</f>
        <v>2004094.1800000002</v>
      </c>
      <c r="Z16" s="15">
        <f>+AA16+AB16</f>
        <v>480415.89</v>
      </c>
      <c r="AA16" s="15">
        <f>SUM(AA17:AA19)</f>
        <v>474976.08</v>
      </c>
      <c r="AB16" s="15">
        <f>SUM(AB17:AB19)</f>
        <v>5439.8099999999995</v>
      </c>
      <c r="AC16" s="15">
        <f>+AD16+AE16</f>
        <v>1523678.29</v>
      </c>
      <c r="AD16" s="15">
        <f>SUM(AD17:AD19)</f>
        <v>1378621.4399999999</v>
      </c>
      <c r="AE16" s="15">
        <f>SUM(AE17:AE19)</f>
        <v>145056.85</v>
      </c>
      <c r="AF16" s="15">
        <f>+AG16+AJ16</f>
        <v>7472825.5599999996</v>
      </c>
      <c r="AG16" s="15">
        <f>+AH16+AI16</f>
        <v>2044083.72</v>
      </c>
      <c r="AH16" s="15">
        <f>SUM(AH17:AH19)</f>
        <v>2031444.54</v>
      </c>
      <c r="AI16" s="15">
        <f>SUM(AI17:AI19)</f>
        <v>12639.18</v>
      </c>
      <c r="AJ16" s="15">
        <f>+AK16+AL16</f>
        <v>5428741.8399999999</v>
      </c>
      <c r="AK16" s="15">
        <f>SUM(AK17:AK19)</f>
        <v>4979455.75</v>
      </c>
      <c r="AL16" s="15">
        <f>SUM(AL17:AL19)</f>
        <v>449286.08999999997</v>
      </c>
    </row>
    <row r="17" spans="1:38" s="4" customFormat="1" x14ac:dyDescent="0.25">
      <c r="A17" s="22"/>
      <c r="B17" s="19"/>
      <c r="C17" s="23" t="s">
        <v>127</v>
      </c>
      <c r="D17" s="18">
        <f>+E17+H17</f>
        <v>1045322.77</v>
      </c>
      <c r="E17" s="18">
        <f>+F17+G17</f>
        <v>0</v>
      </c>
      <c r="F17" s="18">
        <v>0</v>
      </c>
      <c r="G17" s="18">
        <v>0</v>
      </c>
      <c r="H17" s="18">
        <f>+I17+J17</f>
        <v>1045322.77</v>
      </c>
      <c r="I17" s="18">
        <v>927781.8</v>
      </c>
      <c r="J17" s="18">
        <v>117540.96999999999</v>
      </c>
      <c r="K17" s="18">
        <f>+L17+O17</f>
        <v>1411949.9600000002</v>
      </c>
      <c r="L17" s="18">
        <f>+M17+N17</f>
        <v>0</v>
      </c>
      <c r="M17" s="18">
        <v>0</v>
      </c>
      <c r="N17" s="18">
        <v>0</v>
      </c>
      <c r="O17" s="18">
        <f>+P17+Q17</f>
        <v>1411949.9600000002</v>
      </c>
      <c r="P17" s="18">
        <v>1311155.1000000001</v>
      </c>
      <c r="Q17" s="18">
        <v>100794.86</v>
      </c>
      <c r="R17" s="18">
        <f>+S17+V17</f>
        <v>1453851.7299999997</v>
      </c>
      <c r="S17" s="18">
        <f>+T17+U17</f>
        <v>6060.91</v>
      </c>
      <c r="T17" s="18">
        <v>6060.91</v>
      </c>
      <c r="U17" s="18">
        <v>0</v>
      </c>
      <c r="V17" s="18">
        <f>+W17+X17</f>
        <v>1447790.8199999998</v>
      </c>
      <c r="W17" s="18">
        <v>1361897.41</v>
      </c>
      <c r="X17" s="18">
        <v>85893.41</v>
      </c>
      <c r="Y17" s="18">
        <f>+Z17+AC17</f>
        <v>1528424.48</v>
      </c>
      <c r="Z17" s="18">
        <f>+AA17+AB17</f>
        <v>4746.1899999999996</v>
      </c>
      <c r="AA17" s="18">
        <v>4746.1899999999996</v>
      </c>
      <c r="AB17" s="18">
        <v>0</v>
      </c>
      <c r="AC17" s="18">
        <f>+AD17+AE17</f>
        <v>1523678.29</v>
      </c>
      <c r="AD17" s="18">
        <v>1378621.4399999999</v>
      </c>
      <c r="AE17" s="18">
        <v>145056.85</v>
      </c>
      <c r="AF17" s="18">
        <f>+AG17+AJ17</f>
        <v>5439548.9399999995</v>
      </c>
      <c r="AG17" s="18">
        <f>+AH17+AI17</f>
        <v>10807.099999999999</v>
      </c>
      <c r="AH17" s="18">
        <f>+F17+M17+T17+AA17</f>
        <v>10807.099999999999</v>
      </c>
      <c r="AI17" s="18">
        <f>+G17+N17+U17+AB17</f>
        <v>0</v>
      </c>
      <c r="AJ17" s="18">
        <f>+AK17+AL17</f>
        <v>5428741.8399999999</v>
      </c>
      <c r="AK17" s="18">
        <f>+I17+P17+W17+AD17</f>
        <v>4979455.75</v>
      </c>
      <c r="AL17" s="18">
        <f>+J17+Q17+X17+AE17</f>
        <v>449286.08999999997</v>
      </c>
    </row>
    <row r="18" spans="1:38" s="4" customFormat="1" x14ac:dyDescent="0.25">
      <c r="A18" s="22"/>
      <c r="B18" s="19"/>
      <c r="C18" s="23" t="s">
        <v>126</v>
      </c>
      <c r="D18" s="18">
        <f>+E18+H18</f>
        <v>65762.94</v>
      </c>
      <c r="E18" s="18">
        <f>+F18+G18</f>
        <v>65762.94</v>
      </c>
      <c r="F18" s="18">
        <v>62971.99</v>
      </c>
      <c r="G18" s="18">
        <v>2790.95</v>
      </c>
      <c r="H18" s="18">
        <f>+I18+J18</f>
        <v>0</v>
      </c>
      <c r="I18" s="18">
        <v>0</v>
      </c>
      <c r="J18" s="18">
        <v>0</v>
      </c>
      <c r="K18" s="18">
        <f>+L18+O18</f>
        <v>32137.02</v>
      </c>
      <c r="L18" s="18">
        <f>+M18+N18</f>
        <v>32137.02</v>
      </c>
      <c r="M18" s="18">
        <v>30361.56</v>
      </c>
      <c r="N18" s="18">
        <v>1775.46</v>
      </c>
      <c r="O18" s="18">
        <f>+P18+Q18</f>
        <v>0</v>
      </c>
      <c r="P18" s="18">
        <v>0</v>
      </c>
      <c r="Q18" s="18">
        <v>0</v>
      </c>
      <c r="R18" s="18">
        <f>+S18+V18</f>
        <v>84311.81</v>
      </c>
      <c r="S18" s="18">
        <f>+T18+U18</f>
        <v>84311.81</v>
      </c>
      <c r="T18" s="18">
        <v>81678.849999999991</v>
      </c>
      <c r="U18" s="18">
        <v>2632.96</v>
      </c>
      <c r="V18" s="18">
        <f>+W18+X18</f>
        <v>0</v>
      </c>
      <c r="W18" s="18">
        <v>0</v>
      </c>
      <c r="X18" s="18">
        <v>0</v>
      </c>
      <c r="Y18" s="18">
        <f>+Z18+AC18</f>
        <v>63040.880000000005</v>
      </c>
      <c r="Z18" s="18">
        <f>+AA18+AB18</f>
        <v>63040.880000000005</v>
      </c>
      <c r="AA18" s="18">
        <v>57601.070000000007</v>
      </c>
      <c r="AB18" s="18">
        <v>5439.8099999999995</v>
      </c>
      <c r="AC18" s="18">
        <f>+AD18+AE18</f>
        <v>0</v>
      </c>
      <c r="AD18" s="18">
        <v>0</v>
      </c>
      <c r="AE18" s="18">
        <v>0</v>
      </c>
      <c r="AF18" s="18">
        <f>+AG18+AJ18</f>
        <v>245252.65</v>
      </c>
      <c r="AG18" s="18">
        <f>+AH18+AI18</f>
        <v>245252.65</v>
      </c>
      <c r="AH18" s="18">
        <f>+F18+M18+T18+AA18</f>
        <v>232613.47</v>
      </c>
      <c r="AI18" s="18">
        <f>+G18+N18+U18+AB18</f>
        <v>12639.18</v>
      </c>
      <c r="AJ18" s="18">
        <f>+AK18+AL18</f>
        <v>0</v>
      </c>
      <c r="AK18" s="18">
        <f>+I18+P18+W18+AD18</f>
        <v>0</v>
      </c>
      <c r="AL18" s="18">
        <f>+J18+Q18+X18+AE18</f>
        <v>0</v>
      </c>
    </row>
    <row r="19" spans="1:38" s="4" customFormat="1" x14ac:dyDescent="0.25">
      <c r="A19" s="22"/>
      <c r="B19" s="19"/>
      <c r="C19" s="21" t="s">
        <v>125</v>
      </c>
      <c r="D19" s="18">
        <f>+E19+H19</f>
        <v>487461.24999999994</v>
      </c>
      <c r="E19" s="18">
        <f>+F19+G19</f>
        <v>487461.24999999994</v>
      </c>
      <c r="F19" s="18">
        <v>487461.24999999994</v>
      </c>
      <c r="G19" s="18">
        <v>0</v>
      </c>
      <c r="H19" s="18">
        <f>+I19+J19</f>
        <v>0</v>
      </c>
      <c r="I19" s="18">
        <v>0</v>
      </c>
      <c r="J19" s="18">
        <v>0</v>
      </c>
      <c r="K19" s="18">
        <f>+L19+O19</f>
        <v>499996.44000000006</v>
      </c>
      <c r="L19" s="18">
        <f>+M19+N19</f>
        <v>499996.44000000006</v>
      </c>
      <c r="M19" s="18">
        <v>499996.44000000006</v>
      </c>
      <c r="N19" s="18">
        <v>0</v>
      </c>
      <c r="O19" s="18">
        <f>+P19+Q19</f>
        <v>0</v>
      </c>
      <c r="P19" s="18">
        <v>0</v>
      </c>
      <c r="Q19" s="18">
        <v>0</v>
      </c>
      <c r="R19" s="18">
        <f>+S19+V19</f>
        <v>387937.45999999996</v>
      </c>
      <c r="S19" s="18">
        <f>+T19+U19</f>
        <v>387937.45999999996</v>
      </c>
      <c r="T19" s="18">
        <v>387937.45999999996</v>
      </c>
      <c r="U19" s="18">
        <v>0</v>
      </c>
      <c r="V19" s="18">
        <f>+W19+X19</f>
        <v>0</v>
      </c>
      <c r="W19" s="18">
        <v>0</v>
      </c>
      <c r="X19" s="18">
        <v>0</v>
      </c>
      <c r="Y19" s="18">
        <f>+Z19+AC19</f>
        <v>412628.82</v>
      </c>
      <c r="Z19" s="18">
        <f>+AA19+AB19</f>
        <v>412628.82</v>
      </c>
      <c r="AA19" s="18">
        <v>412628.82</v>
      </c>
      <c r="AB19" s="18">
        <v>0</v>
      </c>
      <c r="AC19" s="18">
        <f>+AD19+AE19</f>
        <v>0</v>
      </c>
      <c r="AD19" s="18">
        <v>0</v>
      </c>
      <c r="AE19" s="18">
        <v>0</v>
      </c>
      <c r="AF19" s="18">
        <f>+AG19+AJ19</f>
        <v>1788023.97</v>
      </c>
      <c r="AG19" s="18">
        <f>+AH19+AI19</f>
        <v>1788023.97</v>
      </c>
      <c r="AH19" s="18">
        <f>+F19+M19+T19+AA19</f>
        <v>1788023.97</v>
      </c>
      <c r="AI19" s="18">
        <f>+G19+N19+U19+AB19</f>
        <v>0</v>
      </c>
      <c r="AJ19" s="18">
        <f>+AK19+AL19</f>
        <v>0</v>
      </c>
      <c r="AK19" s="18">
        <f>+I19+P19+W19+AD19</f>
        <v>0</v>
      </c>
      <c r="AL19" s="18">
        <f>+J19+Q19+X19+AE19</f>
        <v>0</v>
      </c>
    </row>
    <row r="20" spans="1:38" s="4" customFormat="1" x14ac:dyDescent="0.25">
      <c r="A20" s="22"/>
      <c r="B20" s="19"/>
      <c r="C20" s="2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s="24" customFormat="1" x14ac:dyDescent="0.25">
      <c r="A21" s="22"/>
      <c r="B21" s="26"/>
      <c r="C21" s="30" t="s">
        <v>124</v>
      </c>
      <c r="D21" s="15">
        <f>+E21+H21</f>
        <v>5063081</v>
      </c>
      <c r="E21" s="15">
        <f>+F21+G21</f>
        <v>0</v>
      </c>
      <c r="F21" s="15">
        <v>0</v>
      </c>
      <c r="G21" s="15">
        <v>0</v>
      </c>
      <c r="H21" s="15">
        <f>+I21+J21</f>
        <v>5063081</v>
      </c>
      <c r="I21" s="15">
        <v>3824050</v>
      </c>
      <c r="J21" s="15">
        <v>1239031</v>
      </c>
      <c r="K21" s="15">
        <f>+L21+O21</f>
        <v>5400470</v>
      </c>
      <c r="L21" s="15">
        <f>+M21+N21</f>
        <v>0</v>
      </c>
      <c r="M21" s="15">
        <v>0</v>
      </c>
      <c r="N21" s="15">
        <v>0</v>
      </c>
      <c r="O21" s="15">
        <f>+P21+Q21</f>
        <v>5400470</v>
      </c>
      <c r="P21" s="15">
        <v>4008473</v>
      </c>
      <c r="Q21" s="15">
        <v>1391997</v>
      </c>
      <c r="R21" s="15">
        <f>+S21+V21</f>
        <v>5450331</v>
      </c>
      <c r="S21" s="15">
        <f>+T21+U21</f>
        <v>0</v>
      </c>
      <c r="T21" s="15">
        <v>0</v>
      </c>
      <c r="U21" s="15">
        <v>0</v>
      </c>
      <c r="V21" s="15">
        <f>+W21+X21</f>
        <v>5450331</v>
      </c>
      <c r="W21" s="15">
        <v>3964304</v>
      </c>
      <c r="X21" s="15">
        <v>1486027</v>
      </c>
      <c r="Y21" s="15">
        <f>+Z21+AC21</f>
        <v>5659442</v>
      </c>
      <c r="Z21" s="15">
        <f>+AA21+AB21</f>
        <v>0</v>
      </c>
      <c r="AA21" s="15">
        <v>0</v>
      </c>
      <c r="AB21" s="15">
        <v>0</v>
      </c>
      <c r="AC21" s="15">
        <f>+AD21+AE21</f>
        <v>5659442</v>
      </c>
      <c r="AD21" s="15">
        <v>4318410</v>
      </c>
      <c r="AE21" s="15">
        <v>1341032</v>
      </c>
      <c r="AF21" s="27">
        <f>+AG21+AJ21</f>
        <v>21573324</v>
      </c>
      <c r="AG21" s="27">
        <f>+AH21+AI21</f>
        <v>0</v>
      </c>
      <c r="AH21" s="27">
        <f>+F21+M21+T21+AA21</f>
        <v>0</v>
      </c>
      <c r="AI21" s="27">
        <f>+G21+N21+U21+AB21</f>
        <v>0</v>
      </c>
      <c r="AJ21" s="27">
        <f>+AK21+AL21</f>
        <v>21573324</v>
      </c>
      <c r="AK21" s="27">
        <f>+I21+P21+W21+AD21</f>
        <v>16115237</v>
      </c>
      <c r="AL21" s="27">
        <f>+J21+Q21+X21+AE21</f>
        <v>5458087</v>
      </c>
    </row>
    <row r="22" spans="1:38" s="4" customFormat="1" x14ac:dyDescent="0.25">
      <c r="A22" s="22"/>
      <c r="B22" s="19"/>
      <c r="C22" s="2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s="24" customFormat="1" x14ac:dyDescent="0.25">
      <c r="A23" s="22"/>
      <c r="B23" s="26" t="s">
        <v>123</v>
      </c>
      <c r="C23" s="25"/>
      <c r="D23" s="27">
        <f>+E23+H23</f>
        <v>4310744</v>
      </c>
      <c r="E23" s="15">
        <f>+F23+G23</f>
        <v>1452628</v>
      </c>
      <c r="F23" s="15">
        <f>SUM(F24:F28)</f>
        <v>163459</v>
      </c>
      <c r="G23" s="15">
        <f>SUM(G24:G28)</f>
        <v>1289169</v>
      </c>
      <c r="H23" s="15">
        <f>+I23+J23</f>
        <v>2858116</v>
      </c>
      <c r="I23" s="15">
        <f>SUM(I24:I28)</f>
        <v>2676280</v>
      </c>
      <c r="J23" s="15">
        <f>SUM(J24:J28)</f>
        <v>181836</v>
      </c>
      <c r="K23" s="27">
        <f>+L23+O23</f>
        <v>5381464</v>
      </c>
      <c r="L23" s="15">
        <f>+M23+N23</f>
        <v>1567484</v>
      </c>
      <c r="M23" s="15">
        <f>SUM(M24:M28)</f>
        <v>146332</v>
      </c>
      <c r="N23" s="15">
        <f>SUM(N24:N28)</f>
        <v>1421152</v>
      </c>
      <c r="O23" s="15">
        <f>+P23+Q23</f>
        <v>3813980</v>
      </c>
      <c r="P23" s="15">
        <f>SUM(P24:P28)</f>
        <v>3525049</v>
      </c>
      <c r="Q23" s="15">
        <f>SUM(Q24:Q28)</f>
        <v>288931</v>
      </c>
      <c r="R23" s="27">
        <f>+S23+V23</f>
        <v>6691163</v>
      </c>
      <c r="S23" s="15">
        <f>+T23+U23</f>
        <v>1514910</v>
      </c>
      <c r="T23" s="15">
        <f>SUM(T24:T28)</f>
        <v>82228</v>
      </c>
      <c r="U23" s="15">
        <f>SUM(U24:U28)</f>
        <v>1432682</v>
      </c>
      <c r="V23" s="15">
        <f>+W23+X23</f>
        <v>5176253</v>
      </c>
      <c r="W23" s="15">
        <f>SUM(W24:W28)</f>
        <v>4592088</v>
      </c>
      <c r="X23" s="15">
        <f>SUM(X24:X28)</f>
        <v>584165</v>
      </c>
      <c r="Y23" s="27">
        <f>+Z23+AC23</f>
        <v>5717864</v>
      </c>
      <c r="Z23" s="15">
        <f>+AA23+AB23</f>
        <v>1612825</v>
      </c>
      <c r="AA23" s="15">
        <f>SUM(AA24:AA28)</f>
        <v>164990</v>
      </c>
      <c r="AB23" s="15">
        <f>SUM(AB24:AB28)</f>
        <v>1447835</v>
      </c>
      <c r="AC23" s="15">
        <f>+AD23+AE23</f>
        <v>4105039</v>
      </c>
      <c r="AD23" s="15">
        <f>SUM(AD24:AD28)</f>
        <v>3803565</v>
      </c>
      <c r="AE23" s="15">
        <f>SUM(AE24:AE28)</f>
        <v>301474</v>
      </c>
      <c r="AF23" s="27">
        <f>+AG23+AJ23</f>
        <v>22101235</v>
      </c>
      <c r="AG23" s="15">
        <f>+AH23+AI23</f>
        <v>6147847</v>
      </c>
      <c r="AH23" s="15">
        <f>SUM(AH24:AH28)</f>
        <v>557009</v>
      </c>
      <c r="AI23" s="15">
        <f>SUM(AI24:AI28)</f>
        <v>5590838</v>
      </c>
      <c r="AJ23" s="15">
        <f>+AK23+AL23</f>
        <v>15953388</v>
      </c>
      <c r="AK23" s="15">
        <f>SUM(AK24:AK28)</f>
        <v>14596982</v>
      </c>
      <c r="AL23" s="15">
        <f>SUM(AL24:AL28)</f>
        <v>1356406</v>
      </c>
    </row>
    <row r="24" spans="1:38" s="4" customFormat="1" x14ac:dyDescent="0.25">
      <c r="A24" s="22"/>
      <c r="B24" s="19"/>
      <c r="C24" s="23" t="s">
        <v>122</v>
      </c>
      <c r="D24" s="18">
        <f>+E24+H24</f>
        <v>36115</v>
      </c>
      <c r="E24" s="18">
        <f>+F24+G24</f>
        <v>33296</v>
      </c>
      <c r="F24" s="18">
        <v>16155</v>
      </c>
      <c r="G24" s="18">
        <v>17141</v>
      </c>
      <c r="H24" s="18">
        <f>+I24+J24</f>
        <v>2819</v>
      </c>
      <c r="I24" s="18">
        <v>1411</v>
      </c>
      <c r="J24" s="18">
        <v>1408</v>
      </c>
      <c r="K24" s="18">
        <f>+L24+O24</f>
        <v>96310</v>
      </c>
      <c r="L24" s="18">
        <f>+M24+N24</f>
        <v>43585</v>
      </c>
      <c r="M24" s="18">
        <v>813</v>
      </c>
      <c r="N24" s="18">
        <v>42772</v>
      </c>
      <c r="O24" s="18">
        <f>+P24+Q24</f>
        <v>52725</v>
      </c>
      <c r="P24" s="18">
        <v>52725</v>
      </c>
      <c r="Q24" s="18">
        <v>0</v>
      </c>
      <c r="R24" s="18">
        <f>+S24+V24</f>
        <v>3332</v>
      </c>
      <c r="S24" s="18">
        <f>+T24+U24</f>
        <v>1455</v>
      </c>
      <c r="T24" s="18">
        <v>440</v>
      </c>
      <c r="U24" s="18">
        <v>1015</v>
      </c>
      <c r="V24" s="18">
        <f>+W24+X24</f>
        <v>1877</v>
      </c>
      <c r="W24" s="18">
        <v>1877</v>
      </c>
      <c r="X24" s="18">
        <v>0</v>
      </c>
      <c r="Y24" s="18">
        <f>+Z24+AC24</f>
        <v>2932</v>
      </c>
      <c r="Z24" s="18">
        <f>+AA24+AB24</f>
        <v>2232</v>
      </c>
      <c r="AA24" s="18">
        <v>967</v>
      </c>
      <c r="AB24" s="18">
        <v>1265</v>
      </c>
      <c r="AC24" s="18">
        <f>+AD24+AE24</f>
        <v>700</v>
      </c>
      <c r="AD24" s="18">
        <v>700</v>
      </c>
      <c r="AE24" s="18">
        <v>0</v>
      </c>
      <c r="AF24" s="18">
        <f>+AG24+AJ24</f>
        <v>138689</v>
      </c>
      <c r="AG24" s="18">
        <f>+AH24+AI24</f>
        <v>80568</v>
      </c>
      <c r="AH24" s="18">
        <f>+F24+M24+T24+AA24</f>
        <v>18375</v>
      </c>
      <c r="AI24" s="18">
        <f>+G24+N24+U24+AB24</f>
        <v>62193</v>
      </c>
      <c r="AJ24" s="18">
        <f>+AK24+AL24</f>
        <v>58121</v>
      </c>
      <c r="AK24" s="18">
        <f>+I24+P24+W24+AD24</f>
        <v>56713</v>
      </c>
      <c r="AL24" s="18">
        <f>+J24+Q24+X24+AE24</f>
        <v>1408</v>
      </c>
    </row>
    <row r="25" spans="1:38" s="4" customFormat="1" x14ac:dyDescent="0.25">
      <c r="A25" s="22"/>
      <c r="B25" s="19"/>
      <c r="C25" s="23" t="s">
        <v>121</v>
      </c>
      <c r="D25" s="18">
        <f>+E25+H25</f>
        <v>6618</v>
      </c>
      <c r="E25" s="18">
        <f>+F25+G25</f>
        <v>6618</v>
      </c>
      <c r="F25" s="18">
        <v>3321</v>
      </c>
      <c r="G25" s="18">
        <v>3297</v>
      </c>
      <c r="H25" s="18">
        <f>+I25+J25</f>
        <v>0</v>
      </c>
      <c r="I25" s="18">
        <v>0</v>
      </c>
      <c r="J25" s="18">
        <v>0</v>
      </c>
      <c r="K25" s="18">
        <f>+L25+O25</f>
        <v>214</v>
      </c>
      <c r="L25" s="18">
        <f>+M25+N25</f>
        <v>214</v>
      </c>
      <c r="M25" s="18">
        <v>182</v>
      </c>
      <c r="N25" s="18">
        <v>32</v>
      </c>
      <c r="O25" s="18">
        <f>+P25+Q25</f>
        <v>0</v>
      </c>
      <c r="P25" s="18">
        <v>0</v>
      </c>
      <c r="Q25" s="18">
        <v>0</v>
      </c>
      <c r="R25" s="18">
        <f>+S25+V25</f>
        <v>467</v>
      </c>
      <c r="S25" s="18">
        <f>+T25+U25</f>
        <v>467</v>
      </c>
      <c r="T25" s="18">
        <v>0</v>
      </c>
      <c r="U25" s="18">
        <v>467</v>
      </c>
      <c r="V25" s="18">
        <f>+W25+X25</f>
        <v>0</v>
      </c>
      <c r="W25" s="18">
        <v>0</v>
      </c>
      <c r="X25" s="18">
        <v>0</v>
      </c>
      <c r="Y25" s="18">
        <f>+Z25+AC25</f>
        <v>6280</v>
      </c>
      <c r="Z25" s="18">
        <f>+AA25+AB25</f>
        <v>6280</v>
      </c>
      <c r="AA25" s="18">
        <v>4500</v>
      </c>
      <c r="AB25" s="18">
        <v>1780</v>
      </c>
      <c r="AC25" s="18">
        <f>+AD25+AE25</f>
        <v>0</v>
      </c>
      <c r="AD25" s="18">
        <v>0</v>
      </c>
      <c r="AE25" s="18">
        <v>0</v>
      </c>
      <c r="AF25" s="18">
        <f>+AG25+AJ25</f>
        <v>13579</v>
      </c>
      <c r="AG25" s="18">
        <f>+AH25+AI25</f>
        <v>13579</v>
      </c>
      <c r="AH25" s="18">
        <f>+F25+M25+T25+AA25</f>
        <v>8003</v>
      </c>
      <c r="AI25" s="18">
        <f>+G25+N25+U25+AB25</f>
        <v>5576</v>
      </c>
      <c r="AJ25" s="18">
        <f>+AK25+AL25</f>
        <v>0</v>
      </c>
      <c r="AK25" s="18">
        <f>+I25+P25+W25+AD25</f>
        <v>0</v>
      </c>
      <c r="AL25" s="18">
        <f>+J25+Q25+X25+AE25</f>
        <v>0</v>
      </c>
    </row>
    <row r="26" spans="1:38" s="4" customFormat="1" x14ac:dyDescent="0.25">
      <c r="A26" s="22"/>
      <c r="B26" s="19"/>
      <c r="C26" s="23" t="s">
        <v>120</v>
      </c>
      <c r="D26" s="18">
        <f>+E26+H26</f>
        <v>0</v>
      </c>
      <c r="E26" s="18">
        <f>+F26+G26</f>
        <v>0</v>
      </c>
      <c r="F26" s="18">
        <v>0</v>
      </c>
      <c r="G26" s="18">
        <v>0</v>
      </c>
      <c r="H26" s="18">
        <f>+I26+J26</f>
        <v>0</v>
      </c>
      <c r="I26" s="18">
        <v>0</v>
      </c>
      <c r="J26" s="18">
        <v>0</v>
      </c>
      <c r="K26" s="18">
        <f>+L26+O26</f>
        <v>0</v>
      </c>
      <c r="L26" s="18">
        <f>+M26+N26</f>
        <v>0</v>
      </c>
      <c r="M26" s="18">
        <v>0</v>
      </c>
      <c r="N26" s="18">
        <v>0</v>
      </c>
      <c r="O26" s="18">
        <f>+P26+Q26</f>
        <v>0</v>
      </c>
      <c r="P26" s="18">
        <v>0</v>
      </c>
      <c r="Q26" s="18">
        <v>0</v>
      </c>
      <c r="R26" s="18">
        <f>+S26+V26</f>
        <v>0</v>
      </c>
      <c r="S26" s="18">
        <f>+T26+U26</f>
        <v>0</v>
      </c>
      <c r="T26" s="18">
        <v>0</v>
      </c>
      <c r="U26" s="18">
        <v>0</v>
      </c>
      <c r="V26" s="18">
        <f>+W26+X26</f>
        <v>0</v>
      </c>
      <c r="W26" s="18">
        <v>0</v>
      </c>
      <c r="X26" s="18">
        <v>0</v>
      </c>
      <c r="Y26" s="18">
        <f>+Z26+AC26</f>
        <v>0</v>
      </c>
      <c r="Z26" s="18">
        <f>+AA26+AB26</f>
        <v>0</v>
      </c>
      <c r="AA26" s="18">
        <v>0</v>
      </c>
      <c r="AB26" s="18">
        <v>0</v>
      </c>
      <c r="AC26" s="18">
        <f>+AD26+AE26</f>
        <v>0</v>
      </c>
      <c r="AD26" s="18">
        <v>0</v>
      </c>
      <c r="AE26" s="18">
        <v>0</v>
      </c>
      <c r="AF26" s="18">
        <f>+AG26+AJ26</f>
        <v>0</v>
      </c>
      <c r="AG26" s="18">
        <f>+AH26+AI26</f>
        <v>0</v>
      </c>
      <c r="AH26" s="18">
        <f>+F26+M26+T26+AA26</f>
        <v>0</v>
      </c>
      <c r="AI26" s="18">
        <f>+G26+N26+U26+AB26</f>
        <v>0</v>
      </c>
      <c r="AJ26" s="18">
        <f>+AK26+AL26</f>
        <v>0</v>
      </c>
      <c r="AK26" s="18">
        <f>+I26+P26+W26+AD26</f>
        <v>0</v>
      </c>
      <c r="AL26" s="18">
        <f>+J26+Q26+X26+AE26</f>
        <v>0</v>
      </c>
    </row>
    <row r="27" spans="1:38" s="4" customFormat="1" x14ac:dyDescent="0.25">
      <c r="A27" s="22"/>
      <c r="B27" s="19"/>
      <c r="C27" s="21" t="s">
        <v>3</v>
      </c>
      <c r="D27" s="18">
        <f>+E27+H27</f>
        <v>216</v>
      </c>
      <c r="E27" s="18">
        <f>+F27+G27</f>
        <v>216</v>
      </c>
      <c r="F27" s="18">
        <v>80</v>
      </c>
      <c r="G27" s="18">
        <v>136</v>
      </c>
      <c r="H27" s="18">
        <f>+I27+J27</f>
        <v>0</v>
      </c>
      <c r="I27" s="18">
        <v>0</v>
      </c>
      <c r="J27" s="18">
        <v>0</v>
      </c>
      <c r="K27" s="18">
        <f>+L27+O27</f>
        <v>708</v>
      </c>
      <c r="L27" s="18">
        <f>+M27+N27</f>
        <v>708</v>
      </c>
      <c r="M27" s="18">
        <v>603</v>
      </c>
      <c r="N27" s="18">
        <v>105</v>
      </c>
      <c r="O27" s="18">
        <f>+P27+Q27</f>
        <v>0</v>
      </c>
      <c r="P27" s="18">
        <v>0</v>
      </c>
      <c r="Q27" s="18">
        <v>0</v>
      </c>
      <c r="R27" s="18">
        <f>+S27+V27</f>
        <v>3795</v>
      </c>
      <c r="S27" s="18">
        <f>+T27+U27</f>
        <v>304</v>
      </c>
      <c r="T27" s="18">
        <v>279</v>
      </c>
      <c r="U27" s="18">
        <v>25</v>
      </c>
      <c r="V27" s="18">
        <f>+W27+X27</f>
        <v>3491</v>
      </c>
      <c r="W27" s="18">
        <v>3491</v>
      </c>
      <c r="X27" s="18">
        <v>0</v>
      </c>
      <c r="Y27" s="18">
        <f>+Z27+AC27</f>
        <v>4021</v>
      </c>
      <c r="Z27" s="18">
        <f>+AA27+AB27</f>
        <v>4021</v>
      </c>
      <c r="AA27" s="18">
        <v>3120</v>
      </c>
      <c r="AB27" s="18">
        <v>901</v>
      </c>
      <c r="AC27" s="18">
        <f>+AD27+AE27</f>
        <v>0</v>
      </c>
      <c r="AD27" s="18">
        <v>0</v>
      </c>
      <c r="AE27" s="18">
        <v>0</v>
      </c>
      <c r="AF27" s="18">
        <f>+AG27+AJ27</f>
        <v>8740</v>
      </c>
      <c r="AG27" s="18">
        <f>+AH27+AI27</f>
        <v>5249</v>
      </c>
      <c r="AH27" s="18">
        <f>+F27+M27+T27+AA27</f>
        <v>4082</v>
      </c>
      <c r="AI27" s="18">
        <f>+G27+N27+U27+AB27</f>
        <v>1167</v>
      </c>
      <c r="AJ27" s="18">
        <f>+AK27+AL27</f>
        <v>3491</v>
      </c>
      <c r="AK27" s="18">
        <f>+I27+P27+W27+AD27</f>
        <v>3491</v>
      </c>
      <c r="AL27" s="18">
        <f>+J27+Q27+X27+AE27</f>
        <v>0</v>
      </c>
    </row>
    <row r="28" spans="1:38" s="4" customFormat="1" x14ac:dyDescent="0.25">
      <c r="A28" s="22"/>
      <c r="B28" s="19"/>
      <c r="C28" s="21" t="s">
        <v>2</v>
      </c>
      <c r="D28" s="18">
        <f>+E28+H28</f>
        <v>4267795</v>
      </c>
      <c r="E28" s="18">
        <f>+F28+G28</f>
        <v>1412498</v>
      </c>
      <c r="F28" s="18">
        <v>143903</v>
      </c>
      <c r="G28" s="18">
        <v>1268595</v>
      </c>
      <c r="H28" s="18">
        <f>+I28+J28</f>
        <v>2855297</v>
      </c>
      <c r="I28" s="18">
        <v>2674869</v>
      </c>
      <c r="J28" s="18">
        <v>180428</v>
      </c>
      <c r="K28" s="18">
        <f>+L28+O28</f>
        <v>5284232</v>
      </c>
      <c r="L28" s="18">
        <f>+M28+N28</f>
        <v>1522977</v>
      </c>
      <c r="M28" s="18">
        <v>144734</v>
      </c>
      <c r="N28" s="18">
        <v>1378243</v>
      </c>
      <c r="O28" s="18">
        <f>+P28+Q28</f>
        <v>3761255</v>
      </c>
      <c r="P28" s="18">
        <v>3472324</v>
      </c>
      <c r="Q28" s="18">
        <v>288931</v>
      </c>
      <c r="R28" s="18">
        <f>+S28+V28</f>
        <v>6683569</v>
      </c>
      <c r="S28" s="18">
        <f>+T28+U28</f>
        <v>1512684</v>
      </c>
      <c r="T28" s="18">
        <v>81509</v>
      </c>
      <c r="U28" s="18">
        <v>1431175</v>
      </c>
      <c r="V28" s="18">
        <f>+W28+X28</f>
        <v>5170885</v>
      </c>
      <c r="W28" s="18">
        <v>4586720</v>
      </c>
      <c r="X28" s="18">
        <v>584165</v>
      </c>
      <c r="Y28" s="18">
        <f>+Z28+AC28</f>
        <v>5704631</v>
      </c>
      <c r="Z28" s="18">
        <f>+AA28+AB28</f>
        <v>1600292</v>
      </c>
      <c r="AA28" s="18">
        <v>156403</v>
      </c>
      <c r="AB28" s="18">
        <v>1443889</v>
      </c>
      <c r="AC28" s="18">
        <f>+AD28+AE28</f>
        <v>4104339</v>
      </c>
      <c r="AD28" s="18">
        <v>3802865</v>
      </c>
      <c r="AE28" s="18">
        <v>301474</v>
      </c>
      <c r="AF28" s="18">
        <f>+AG28+AJ28</f>
        <v>21940227</v>
      </c>
      <c r="AG28" s="18">
        <f>+AH28+AI28</f>
        <v>6048451</v>
      </c>
      <c r="AH28" s="18">
        <f>+F28+M28+T28+AA28</f>
        <v>526549</v>
      </c>
      <c r="AI28" s="18">
        <f>+G28+N28+U28+AB28</f>
        <v>5521902</v>
      </c>
      <c r="AJ28" s="18">
        <f>+AK28+AL28</f>
        <v>15891776</v>
      </c>
      <c r="AK28" s="18">
        <f>+I28+P28+W28+AD28</f>
        <v>14536778</v>
      </c>
      <c r="AL28" s="18">
        <f>+J28+Q28+X28+AE28</f>
        <v>1354998</v>
      </c>
    </row>
    <row r="29" spans="1:38" s="4" customFormat="1" x14ac:dyDescent="0.25">
      <c r="A29" s="22"/>
      <c r="B29" s="19"/>
      <c r="C29" s="2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1:38" s="24" customFormat="1" x14ac:dyDescent="0.25">
      <c r="A30" s="22"/>
      <c r="B30" s="26" t="s">
        <v>119</v>
      </c>
      <c r="C30" s="25"/>
      <c r="D30" s="27">
        <f>+E30+H30</f>
        <v>2877865</v>
      </c>
      <c r="E30" s="15">
        <f>+F30+G30</f>
        <v>103329</v>
      </c>
      <c r="F30" s="15">
        <f>SUM(F31:F35)</f>
        <v>57522</v>
      </c>
      <c r="G30" s="15">
        <f>SUM(G31:G35)</f>
        <v>45807</v>
      </c>
      <c r="H30" s="15">
        <f>+I30+J30</f>
        <v>2774536</v>
      </c>
      <c r="I30" s="15">
        <f>SUM(I31:I35)</f>
        <v>1347310</v>
      </c>
      <c r="J30" s="15">
        <f>SUM(J31:J35)</f>
        <v>1427226</v>
      </c>
      <c r="K30" s="27">
        <f>+L30+O30</f>
        <v>2927373</v>
      </c>
      <c r="L30" s="15">
        <f>+M30+N30</f>
        <v>96643</v>
      </c>
      <c r="M30" s="15">
        <f>SUM(M31:M35)</f>
        <v>51236</v>
      </c>
      <c r="N30" s="15">
        <f>SUM(N31:N35)</f>
        <v>45407</v>
      </c>
      <c r="O30" s="15">
        <f>+P30+Q30</f>
        <v>2830730</v>
      </c>
      <c r="P30" s="15">
        <f>SUM(P31:P35)</f>
        <v>1668323</v>
      </c>
      <c r="Q30" s="15">
        <f>SUM(Q31:Q35)</f>
        <v>1162407</v>
      </c>
      <c r="R30" s="27">
        <f>+S30+V30</f>
        <v>1482127</v>
      </c>
      <c r="S30" s="15">
        <f>+T30+U30</f>
        <v>167159</v>
      </c>
      <c r="T30" s="15">
        <f>SUM(T31:T35)</f>
        <v>124408</v>
      </c>
      <c r="U30" s="15">
        <f>SUM(U31:U35)</f>
        <v>42751</v>
      </c>
      <c r="V30" s="15">
        <f>+W30+X30</f>
        <v>1314968</v>
      </c>
      <c r="W30" s="15">
        <f>SUM(W31:W35)</f>
        <v>1227357</v>
      </c>
      <c r="X30" s="15">
        <f>SUM(X31:X35)</f>
        <v>87611</v>
      </c>
      <c r="Y30" s="27">
        <f>Z30+AC30</f>
        <v>1401390</v>
      </c>
      <c r="Z30" s="15">
        <f>+AA30+AB30</f>
        <v>66925</v>
      </c>
      <c r="AA30" s="15">
        <f>SUM(AA31:AA35)</f>
        <v>32551</v>
      </c>
      <c r="AB30" s="15">
        <f>SUM(AB31:AB35)</f>
        <v>34374</v>
      </c>
      <c r="AC30" s="15">
        <f>+AD30+AE30</f>
        <v>1334465</v>
      </c>
      <c r="AD30" s="15">
        <f>SUM(AD31:AD35)</f>
        <v>1023669</v>
      </c>
      <c r="AE30" s="15">
        <f>SUM(AE31:AE35)</f>
        <v>310796</v>
      </c>
      <c r="AF30" s="27">
        <f>AG30+AJ30</f>
        <v>8688755</v>
      </c>
      <c r="AG30" s="15">
        <f>+AH30+AI30</f>
        <v>434056</v>
      </c>
      <c r="AH30" s="15">
        <f>SUM(AH31:AH35)</f>
        <v>265717</v>
      </c>
      <c r="AI30" s="15">
        <f>SUM(AI31:AI35)</f>
        <v>168339</v>
      </c>
      <c r="AJ30" s="15">
        <f>+AK30+AL30</f>
        <v>8254699</v>
      </c>
      <c r="AK30" s="15">
        <f>SUM(AK31:AK35)</f>
        <v>5266659</v>
      </c>
      <c r="AL30" s="15">
        <f>SUM(AL31:AL35)</f>
        <v>2988040</v>
      </c>
    </row>
    <row r="31" spans="1:38" s="4" customFormat="1" x14ac:dyDescent="0.25">
      <c r="A31" s="22"/>
      <c r="B31" s="19"/>
      <c r="C31" s="23" t="s">
        <v>118</v>
      </c>
      <c r="D31" s="18">
        <f>+E31+H31</f>
        <v>8356</v>
      </c>
      <c r="E31" s="18">
        <f>+F31+G31</f>
        <v>8356</v>
      </c>
      <c r="F31" s="18">
        <v>8356</v>
      </c>
      <c r="G31" s="18">
        <v>0</v>
      </c>
      <c r="H31" s="18">
        <f>+I31+J31</f>
        <v>0</v>
      </c>
      <c r="I31" s="18">
        <v>0</v>
      </c>
      <c r="J31" s="18">
        <v>0</v>
      </c>
      <c r="K31" s="18">
        <f>+L31+O31</f>
        <v>11016</v>
      </c>
      <c r="L31" s="18">
        <f>+M31+N31</f>
        <v>10999</v>
      </c>
      <c r="M31" s="18">
        <v>10999</v>
      </c>
      <c r="N31" s="18">
        <v>0</v>
      </c>
      <c r="O31" s="18">
        <f>+P31+Q31</f>
        <v>17</v>
      </c>
      <c r="P31" s="18">
        <v>0</v>
      </c>
      <c r="Q31" s="18">
        <v>17</v>
      </c>
      <c r="R31" s="18">
        <f>+S31+V31</f>
        <v>10146</v>
      </c>
      <c r="S31" s="18">
        <f>+T31+U31</f>
        <v>10137</v>
      </c>
      <c r="T31" s="18">
        <v>10137</v>
      </c>
      <c r="U31" s="18">
        <v>0</v>
      </c>
      <c r="V31" s="18">
        <f>+W31+X31</f>
        <v>9</v>
      </c>
      <c r="W31" s="18">
        <v>0</v>
      </c>
      <c r="X31" s="18">
        <v>9</v>
      </c>
      <c r="Y31" s="18">
        <f>+Z31+AC31</f>
        <v>6597</v>
      </c>
      <c r="Z31" s="18">
        <f>+AA31+AB31</f>
        <v>6591</v>
      </c>
      <c r="AA31" s="18">
        <v>6591</v>
      </c>
      <c r="AB31" s="18">
        <v>0</v>
      </c>
      <c r="AC31" s="18">
        <f>+AD31+AE31</f>
        <v>6</v>
      </c>
      <c r="AD31" s="18">
        <v>0</v>
      </c>
      <c r="AE31" s="18">
        <v>6</v>
      </c>
      <c r="AF31" s="18">
        <f>+AG31+AJ31</f>
        <v>36115</v>
      </c>
      <c r="AG31" s="18">
        <f>+AH31+AI31</f>
        <v>36083</v>
      </c>
      <c r="AH31" s="18">
        <f>+F31+M31+T31+AA31</f>
        <v>36083</v>
      </c>
      <c r="AI31" s="18">
        <f>+G31+N31+U31+AB31</f>
        <v>0</v>
      </c>
      <c r="AJ31" s="18">
        <f>+AK31+AL31</f>
        <v>32</v>
      </c>
      <c r="AK31" s="18">
        <f>+I31+P31+W31+AD31</f>
        <v>0</v>
      </c>
      <c r="AL31" s="18">
        <f>+J31+Q31+X31+AE31</f>
        <v>32</v>
      </c>
    </row>
    <row r="32" spans="1:38" s="4" customFormat="1" x14ac:dyDescent="0.25">
      <c r="A32" s="22"/>
      <c r="B32" s="19"/>
      <c r="C32" s="23" t="s">
        <v>117</v>
      </c>
      <c r="D32" s="18">
        <f>+E32+H32</f>
        <v>0</v>
      </c>
      <c r="E32" s="18">
        <f>+F32+G32</f>
        <v>0</v>
      </c>
      <c r="F32" s="18">
        <v>0</v>
      </c>
      <c r="G32" s="18">
        <v>0</v>
      </c>
      <c r="H32" s="18">
        <f>+I32+J32</f>
        <v>0</v>
      </c>
      <c r="I32" s="18">
        <v>0</v>
      </c>
      <c r="J32" s="18">
        <v>0</v>
      </c>
      <c r="K32" s="18">
        <f>+L32+O32</f>
        <v>29492</v>
      </c>
      <c r="L32" s="18">
        <f>+M32+N32</f>
        <v>29492</v>
      </c>
      <c r="M32" s="18">
        <v>27435</v>
      </c>
      <c r="N32" s="18">
        <v>2057</v>
      </c>
      <c r="O32" s="18">
        <f>+P32+Q32</f>
        <v>0</v>
      </c>
      <c r="P32" s="18">
        <v>0</v>
      </c>
      <c r="Q32" s="18">
        <v>0</v>
      </c>
      <c r="R32" s="18">
        <f>+S32+V32</f>
        <v>34381</v>
      </c>
      <c r="S32" s="18">
        <f>+T32+U32</f>
        <v>34381</v>
      </c>
      <c r="T32" s="18">
        <v>33184</v>
      </c>
      <c r="U32" s="18">
        <v>1197</v>
      </c>
      <c r="V32" s="18">
        <f>+W32+X32</f>
        <v>0</v>
      </c>
      <c r="W32" s="18">
        <v>0</v>
      </c>
      <c r="X32" s="18">
        <v>0</v>
      </c>
      <c r="Y32" s="18">
        <f>+Z32+AC32</f>
        <v>22117</v>
      </c>
      <c r="Z32" s="18">
        <f>+AA32+AB32</f>
        <v>22117</v>
      </c>
      <c r="AA32" s="18">
        <v>20823</v>
      </c>
      <c r="AB32" s="18">
        <v>1294</v>
      </c>
      <c r="AC32" s="18">
        <f>+AD32+AE32</f>
        <v>0</v>
      </c>
      <c r="AD32" s="18">
        <v>0</v>
      </c>
      <c r="AE32" s="18">
        <v>0</v>
      </c>
      <c r="AF32" s="18">
        <f>+AG32+AJ32</f>
        <v>85990</v>
      </c>
      <c r="AG32" s="18">
        <f>+AH32+AI32</f>
        <v>85990</v>
      </c>
      <c r="AH32" s="18">
        <f>+F32+M32+T32+AA32</f>
        <v>81442</v>
      </c>
      <c r="AI32" s="18">
        <f>+G32+N32+U32+AB32</f>
        <v>4548</v>
      </c>
      <c r="AJ32" s="18">
        <f>+AK32+AL32</f>
        <v>0</v>
      </c>
      <c r="AK32" s="18">
        <f>+I32+P32+W32+AD32</f>
        <v>0</v>
      </c>
      <c r="AL32" s="18">
        <f>+J32+Q32+X32+AE32</f>
        <v>0</v>
      </c>
    </row>
    <row r="33" spans="1:39" s="4" customFormat="1" x14ac:dyDescent="0.25">
      <c r="A33" s="22"/>
      <c r="B33" s="19"/>
      <c r="C33" s="23" t="s">
        <v>116</v>
      </c>
      <c r="D33" s="18">
        <f>+E33+H33</f>
        <v>0</v>
      </c>
      <c r="E33" s="18">
        <f>+F33+G33</f>
        <v>0</v>
      </c>
      <c r="F33" s="18">
        <v>0</v>
      </c>
      <c r="G33" s="18">
        <v>0</v>
      </c>
      <c r="H33" s="18">
        <f>+I33+J33</f>
        <v>0</v>
      </c>
      <c r="I33" s="18">
        <v>0</v>
      </c>
      <c r="J33" s="18">
        <v>0</v>
      </c>
      <c r="K33" s="18">
        <f>+L33+O33</f>
        <v>42</v>
      </c>
      <c r="L33" s="18">
        <f>+M33+N33</f>
        <v>42</v>
      </c>
      <c r="M33" s="18">
        <v>20</v>
      </c>
      <c r="N33" s="18">
        <v>22</v>
      </c>
      <c r="O33" s="18">
        <f>+P33+Q33</f>
        <v>0</v>
      </c>
      <c r="P33" s="18">
        <v>0</v>
      </c>
      <c r="Q33" s="18">
        <v>0</v>
      </c>
      <c r="R33" s="18">
        <f>+S33+V33</f>
        <v>138</v>
      </c>
      <c r="S33" s="18">
        <f>+T33+U33</f>
        <v>138</v>
      </c>
      <c r="T33" s="18">
        <v>6</v>
      </c>
      <c r="U33" s="18">
        <f>132</f>
        <v>132</v>
      </c>
      <c r="V33" s="18">
        <f>+W33+X33</f>
        <v>0</v>
      </c>
      <c r="W33" s="18">
        <v>0</v>
      </c>
      <c r="X33" s="18">
        <v>0</v>
      </c>
      <c r="Y33" s="18">
        <f>+Z33+AC33</f>
        <v>35</v>
      </c>
      <c r="Z33" s="18">
        <f>+AA33+AB33</f>
        <v>35</v>
      </c>
      <c r="AA33" s="18">
        <v>35</v>
      </c>
      <c r="AB33" s="18">
        <v>0</v>
      </c>
      <c r="AC33" s="18">
        <f>+AD33+AE33</f>
        <v>0</v>
      </c>
      <c r="AD33" s="18">
        <v>0</v>
      </c>
      <c r="AE33" s="18">
        <v>0</v>
      </c>
      <c r="AF33" s="18">
        <f>+AG33+AJ33</f>
        <v>215</v>
      </c>
      <c r="AG33" s="18">
        <f>+AH33+AI33</f>
        <v>215</v>
      </c>
      <c r="AH33" s="18">
        <f>+F33+M33+T33+AA33</f>
        <v>61</v>
      </c>
      <c r="AI33" s="18">
        <f>+G33+N33+U33+AB33</f>
        <v>154</v>
      </c>
      <c r="AJ33" s="18">
        <f>+AK33+AL33</f>
        <v>0</v>
      </c>
      <c r="AK33" s="18">
        <f>+I33+P33+W33+AD33</f>
        <v>0</v>
      </c>
      <c r="AL33" s="18">
        <f>+J33+Q33+X33+AE33</f>
        <v>0</v>
      </c>
    </row>
    <row r="34" spans="1:39" s="4" customFormat="1" x14ac:dyDescent="0.25">
      <c r="A34" s="22"/>
      <c r="B34" s="19"/>
      <c r="C34" s="21" t="s">
        <v>3</v>
      </c>
      <c r="D34" s="18">
        <f>+E34+H34</f>
        <v>87212</v>
      </c>
      <c r="E34" s="18">
        <f>+F34+G34</f>
        <v>11962</v>
      </c>
      <c r="F34" s="18">
        <v>11328</v>
      </c>
      <c r="G34" s="18">
        <v>634</v>
      </c>
      <c r="H34" s="18">
        <f>+I34+J34</f>
        <v>75250</v>
      </c>
      <c r="I34" s="18">
        <v>0</v>
      </c>
      <c r="J34" s="18">
        <v>75250</v>
      </c>
      <c r="K34" s="18">
        <f>+L34+O34</f>
        <v>1260</v>
      </c>
      <c r="L34" s="18">
        <f>+M34+N34</f>
        <v>1260</v>
      </c>
      <c r="M34" s="18"/>
      <c r="N34" s="18">
        <v>1260</v>
      </c>
      <c r="O34" s="18">
        <f>+P34+Q34</f>
        <v>0</v>
      </c>
      <c r="P34" s="18">
        <v>0</v>
      </c>
      <c r="Q34" s="18">
        <v>0</v>
      </c>
      <c r="R34" s="18">
        <f>+S34+V34</f>
        <v>32158</v>
      </c>
      <c r="S34" s="18">
        <f>+T34+U34</f>
        <v>8556</v>
      </c>
      <c r="T34" s="18">
        <v>6422</v>
      </c>
      <c r="U34" s="18">
        <v>2134</v>
      </c>
      <c r="V34" s="18">
        <f>+W34+X34</f>
        <v>23602</v>
      </c>
      <c r="W34" s="18">
        <v>0</v>
      </c>
      <c r="X34" s="18">
        <v>23602</v>
      </c>
      <c r="Y34" s="18">
        <f>+Z34+AC34</f>
        <v>13646</v>
      </c>
      <c r="Z34" s="18">
        <f>+AA34+AB34</f>
        <v>13646</v>
      </c>
      <c r="AA34" s="18">
        <v>148</v>
      </c>
      <c r="AB34" s="18">
        <v>13498</v>
      </c>
      <c r="AC34" s="18">
        <f>+AD34+AE34</f>
        <v>0</v>
      </c>
      <c r="AD34" s="18">
        <v>0</v>
      </c>
      <c r="AE34" s="18">
        <v>0</v>
      </c>
      <c r="AF34" s="18">
        <f>+AG34+AJ34</f>
        <v>134276</v>
      </c>
      <c r="AG34" s="18">
        <f>+AH34+AI34</f>
        <v>35424</v>
      </c>
      <c r="AH34" s="18">
        <f>+F34+M34+T34+AA34</f>
        <v>17898</v>
      </c>
      <c r="AI34" s="18">
        <f>+G34+N34+U34+AB34</f>
        <v>17526</v>
      </c>
      <c r="AJ34" s="18">
        <f>+AK34+AL34</f>
        <v>98852</v>
      </c>
      <c r="AK34" s="18">
        <f>+I34+P34+W34+AD34</f>
        <v>0</v>
      </c>
      <c r="AL34" s="18">
        <f>+J34+Q34+X34+AE34</f>
        <v>98852</v>
      </c>
    </row>
    <row r="35" spans="1:39" s="4" customFormat="1" x14ac:dyDescent="0.25">
      <c r="A35" s="22"/>
      <c r="B35" s="19"/>
      <c r="C35" s="21" t="s">
        <v>2</v>
      </c>
      <c r="D35" s="18">
        <f>+E35+H35</f>
        <v>2782297</v>
      </c>
      <c r="E35" s="18">
        <f>+F35+G35</f>
        <v>83011</v>
      </c>
      <c r="F35" s="18">
        <v>37838</v>
      </c>
      <c r="G35" s="18">
        <v>45173</v>
      </c>
      <c r="H35" s="18">
        <f>+I35+J35</f>
        <v>2699286</v>
      </c>
      <c r="I35" s="18">
        <v>1347310</v>
      </c>
      <c r="J35" s="18">
        <v>1351976</v>
      </c>
      <c r="K35" s="18">
        <f>+L35+O35</f>
        <v>2885563</v>
      </c>
      <c r="L35" s="18">
        <f>+M35+N35</f>
        <v>54850</v>
      </c>
      <c r="M35" s="18">
        <v>12782</v>
      </c>
      <c r="N35" s="18">
        <v>42068</v>
      </c>
      <c r="O35" s="18">
        <f>+P35+Q35</f>
        <v>2830713</v>
      </c>
      <c r="P35" s="18">
        <v>1668323</v>
      </c>
      <c r="Q35" s="18">
        <v>1162390</v>
      </c>
      <c r="R35" s="18">
        <f>+S35+V35</f>
        <v>1405304</v>
      </c>
      <c r="S35" s="18">
        <f>+T35+U35</f>
        <v>113947</v>
      </c>
      <c r="T35" s="18">
        <v>74659</v>
      </c>
      <c r="U35" s="18">
        <v>39288</v>
      </c>
      <c r="V35" s="18">
        <f>+W35+X35</f>
        <v>1291357</v>
      </c>
      <c r="W35" s="18">
        <v>1227357</v>
      </c>
      <c r="X35" s="18">
        <v>64000</v>
      </c>
      <c r="Y35" s="18">
        <f>+Z35+AC35</f>
        <v>1358995</v>
      </c>
      <c r="Z35" s="18">
        <f>+AA35+AB35</f>
        <v>24536</v>
      </c>
      <c r="AA35" s="18">
        <v>4954</v>
      </c>
      <c r="AB35" s="18">
        <v>19582</v>
      </c>
      <c r="AC35" s="18">
        <f>+AD35+AE35</f>
        <v>1334459</v>
      </c>
      <c r="AD35" s="18">
        <v>1023669</v>
      </c>
      <c r="AE35" s="18">
        <v>310790</v>
      </c>
      <c r="AF35" s="18">
        <f>+AG35+AJ35</f>
        <v>8432159</v>
      </c>
      <c r="AG35" s="18">
        <f>+AH35+AI35</f>
        <v>276344</v>
      </c>
      <c r="AH35" s="18">
        <f>+F35+M35+T35+AA35</f>
        <v>130233</v>
      </c>
      <c r="AI35" s="18">
        <f>+G35+N35+U35+AB35</f>
        <v>146111</v>
      </c>
      <c r="AJ35" s="18">
        <f>+AK35+AL35</f>
        <v>8155815</v>
      </c>
      <c r="AK35" s="18">
        <f>+I35+P35+W35+AD35</f>
        <v>5266659</v>
      </c>
      <c r="AL35" s="18">
        <f>+J35+Q35+X35+AE35</f>
        <v>2889156</v>
      </c>
    </row>
    <row r="36" spans="1:39" s="4" customFormat="1" x14ac:dyDescent="0.25">
      <c r="A36" s="22"/>
      <c r="B36" s="19"/>
      <c r="C36" s="21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</row>
    <row r="37" spans="1:39" s="24" customFormat="1" x14ac:dyDescent="0.25">
      <c r="A37" s="22" t="s">
        <v>115</v>
      </c>
      <c r="B37" s="16"/>
      <c r="C37" s="38"/>
      <c r="D37" s="27">
        <f>+E37+H37</f>
        <v>9922835.7699999996</v>
      </c>
      <c r="E37" s="27">
        <f>+F37+G37</f>
        <v>3798329.08</v>
      </c>
      <c r="F37" s="27">
        <f>+F39+F46+F56+F66+F73+F80</f>
        <v>2098659</v>
      </c>
      <c r="G37" s="27">
        <f>+G39+G46+G56+G66+G73+G80</f>
        <v>1699670.0799999998</v>
      </c>
      <c r="H37" s="27">
        <f>+I37+J37</f>
        <v>6124506.6900000004</v>
      </c>
      <c r="I37" s="27">
        <f>+I39+I46+I56+I66+I73+I80</f>
        <v>3875451.42</v>
      </c>
      <c r="J37" s="27">
        <f>+J39+J46+J56+J66+J73+J80</f>
        <v>2249055.2700000005</v>
      </c>
      <c r="K37" s="27">
        <f>+L37+O37</f>
        <v>10912308.960000001</v>
      </c>
      <c r="L37" s="27">
        <f>+M37+N37</f>
        <v>3643923.34</v>
      </c>
      <c r="M37" s="27">
        <f>+M39+M46+M56+M66+M73+M80</f>
        <v>2085499.84</v>
      </c>
      <c r="N37" s="27">
        <f>+N39+N46+N56+N66+N73+N80</f>
        <v>1558423.5</v>
      </c>
      <c r="O37" s="27">
        <f>+P37+Q37</f>
        <v>7268385.6200000001</v>
      </c>
      <c r="P37" s="27">
        <f>+P39+P46+P56+P66+P73+P80</f>
        <v>4431482.8099999996</v>
      </c>
      <c r="Q37" s="27">
        <f>+Q39+Q46+Q56+Q66+Q73+Q80</f>
        <v>2836902.8100000005</v>
      </c>
      <c r="R37" s="27">
        <f>+S37+V37</f>
        <v>9125399.9730000012</v>
      </c>
      <c r="S37" s="27">
        <f>+T37+U37</f>
        <v>3527613.7930000001</v>
      </c>
      <c r="T37" s="27">
        <f>+T39+T46+T56+T66+T73+T80</f>
        <v>2137623.9130000002</v>
      </c>
      <c r="U37" s="27">
        <f>+U39+U46+U56+U66+U73+U80</f>
        <v>1389989.88</v>
      </c>
      <c r="V37" s="27">
        <f>+W37+X37</f>
        <v>5597786.1800000006</v>
      </c>
      <c r="W37" s="27">
        <f>+W39+W46+W56+W66+W73+W80</f>
        <v>4442805.4800000004</v>
      </c>
      <c r="X37" s="27">
        <f>+X39+X46+X56+X66+X73+X80</f>
        <v>1154980.7000000002</v>
      </c>
      <c r="Y37" s="27">
        <f>+Z37+AC37</f>
        <v>9586667.9399999976</v>
      </c>
      <c r="Z37" s="27">
        <f>+AA37+AB37</f>
        <v>3594616.6099999994</v>
      </c>
      <c r="AA37" s="27">
        <f>+AA39+AA46+AA56+AA66+AA73+AA80</f>
        <v>2314781.0099999998</v>
      </c>
      <c r="AB37" s="27">
        <f>+AB39+AB46+AB56+AB66+AB73+AB80</f>
        <v>1279835.5999999999</v>
      </c>
      <c r="AC37" s="27">
        <f>+AD37+AE37</f>
        <v>5992051.3299999991</v>
      </c>
      <c r="AD37" s="27">
        <f>+AD39+AD46+AD56+AD66+AD73+AD80</f>
        <v>4431571.6899999995</v>
      </c>
      <c r="AE37" s="27">
        <f>+AE39+AE46+AE56+AE66+AE73+AE80</f>
        <v>1560479.64</v>
      </c>
      <c r="AF37" s="27">
        <f>+AG37+AJ37</f>
        <v>39547212.642999999</v>
      </c>
      <c r="AG37" s="27">
        <f>+AH37+AI37</f>
        <v>14564482.822999999</v>
      </c>
      <c r="AH37" s="27">
        <f>+AH39+AH46+AH56+AH66+AH73+AH80</f>
        <v>8636563.7630000003</v>
      </c>
      <c r="AI37" s="27">
        <f>+AI39+AI46+AI56+AI66+AI73+AI80</f>
        <v>5927919.0599999996</v>
      </c>
      <c r="AJ37" s="27">
        <f>+AK37+AL37</f>
        <v>24982729.82</v>
      </c>
      <c r="AK37" s="27">
        <f>+AK39+AK46+AK56+AK66+AK73+AK80</f>
        <v>17181311.399999999</v>
      </c>
      <c r="AL37" s="27">
        <f>+AL39+AL46+AL56+AL66+AL73+AL80</f>
        <v>7801418.4199999999</v>
      </c>
      <c r="AM37" s="41"/>
    </row>
    <row r="38" spans="1:39" s="4" customFormat="1" x14ac:dyDescent="0.25">
      <c r="A38" s="22"/>
      <c r="B38" s="19"/>
      <c r="C38" s="23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</row>
    <row r="39" spans="1:39" s="24" customFormat="1" x14ac:dyDescent="0.25">
      <c r="A39" s="22"/>
      <c r="B39" s="26" t="s">
        <v>114</v>
      </c>
      <c r="C39" s="23"/>
      <c r="D39" s="15">
        <f>+E39+H39</f>
        <v>5769671</v>
      </c>
      <c r="E39" s="15">
        <f>+F39+G39</f>
        <v>2669551</v>
      </c>
      <c r="F39" s="15">
        <f>SUM(F40:F44)</f>
        <v>1301652</v>
      </c>
      <c r="G39" s="15">
        <f>SUM(G40:G44)</f>
        <v>1367899</v>
      </c>
      <c r="H39" s="15">
        <f>+I39+J39</f>
        <v>3100120</v>
      </c>
      <c r="I39" s="15">
        <f>SUM(I40:I44)</f>
        <v>3013945</v>
      </c>
      <c r="J39" s="15">
        <f>SUM(J40:J44)</f>
        <v>86175</v>
      </c>
      <c r="K39" s="15">
        <f>+L39+O39</f>
        <v>5700552</v>
      </c>
      <c r="L39" s="15">
        <f>+M39+N39</f>
        <v>2476108</v>
      </c>
      <c r="M39" s="15">
        <f>SUM(M40:M44)</f>
        <v>1273589</v>
      </c>
      <c r="N39" s="15">
        <f>SUM(N40:N44)</f>
        <v>1202519</v>
      </c>
      <c r="O39" s="15">
        <f>+P39+Q39</f>
        <v>3224444</v>
      </c>
      <c r="P39" s="15">
        <f>SUM(P40:P44)</f>
        <v>3124128</v>
      </c>
      <c r="Q39" s="15">
        <f>SUM(Q40:Q44)</f>
        <v>100316</v>
      </c>
      <c r="R39" s="15">
        <f>+S39+V39</f>
        <v>5624424.2999999998</v>
      </c>
      <c r="S39" s="15">
        <f>+T39+U39</f>
        <v>2448964</v>
      </c>
      <c r="T39" s="15">
        <f>SUM(T40:T44)</f>
        <v>1372694</v>
      </c>
      <c r="U39" s="15">
        <f>SUM(U40:U44)</f>
        <v>1076270</v>
      </c>
      <c r="V39" s="15">
        <f>+W39+X39</f>
        <v>3175460.3</v>
      </c>
      <c r="W39" s="15">
        <f>SUM(W40:W44)</f>
        <v>3033806.23</v>
      </c>
      <c r="X39" s="15">
        <f>SUM(X40:X44)</f>
        <v>141654.07</v>
      </c>
      <c r="Y39" s="15">
        <f>+Z39+AC39</f>
        <v>5517486</v>
      </c>
      <c r="Z39" s="15">
        <f>+AA39+AB39</f>
        <v>2523054</v>
      </c>
      <c r="AA39" s="15">
        <f>SUM(AA40:AA44)</f>
        <v>1536081</v>
      </c>
      <c r="AB39" s="15">
        <f>SUM(AB40:AB44)</f>
        <v>986973</v>
      </c>
      <c r="AC39" s="15">
        <f>+AD39+AE39</f>
        <v>2994432</v>
      </c>
      <c r="AD39" s="15">
        <f>SUM(AD40:AD44)</f>
        <v>2868988</v>
      </c>
      <c r="AE39" s="15">
        <f>SUM(AE40:AE44)</f>
        <v>125444</v>
      </c>
      <c r="AF39" s="15">
        <f>+AG39+AJ39</f>
        <v>22612133.300000001</v>
      </c>
      <c r="AG39" s="15">
        <f>+AH39+AI39</f>
        <v>10117677</v>
      </c>
      <c r="AH39" s="15">
        <f>SUM(AH40:AH44)</f>
        <v>5484016</v>
      </c>
      <c r="AI39" s="15">
        <f>SUM(AI40:AI44)</f>
        <v>4633661</v>
      </c>
      <c r="AJ39" s="15">
        <f>+AK39+AL39</f>
        <v>12494456.300000001</v>
      </c>
      <c r="AK39" s="15">
        <f>SUM(AK40:AK44)</f>
        <v>12040867.23</v>
      </c>
      <c r="AL39" s="15">
        <f>SUM(AL40:AL44)</f>
        <v>453589.07</v>
      </c>
    </row>
    <row r="40" spans="1:39" s="4" customFormat="1" x14ac:dyDescent="0.25">
      <c r="A40" s="22"/>
      <c r="B40" s="19"/>
      <c r="C40" s="23" t="s">
        <v>113</v>
      </c>
      <c r="D40" s="18">
        <f>+E40+H40</f>
        <v>537282</v>
      </c>
      <c r="E40" s="18">
        <f>+F40+G40</f>
        <v>223408</v>
      </c>
      <c r="F40" s="18">
        <v>108725</v>
      </c>
      <c r="G40" s="18">
        <v>114683</v>
      </c>
      <c r="H40" s="18">
        <f>+I40+J40</f>
        <v>313874</v>
      </c>
      <c r="I40" s="18">
        <v>265158</v>
      </c>
      <c r="J40" s="18">
        <v>48716</v>
      </c>
      <c r="K40" s="18">
        <f>+L40+O40</f>
        <v>572132</v>
      </c>
      <c r="L40" s="18">
        <f>+M40+N40</f>
        <v>270712</v>
      </c>
      <c r="M40" s="18">
        <v>151068</v>
      </c>
      <c r="N40" s="18">
        <v>119644</v>
      </c>
      <c r="O40" s="18">
        <f>+P40+Q40</f>
        <v>301420</v>
      </c>
      <c r="P40" s="18">
        <v>241787</v>
      </c>
      <c r="Q40" s="18">
        <v>59633</v>
      </c>
      <c r="R40" s="18">
        <f>+S40+V40</f>
        <v>634575</v>
      </c>
      <c r="S40" s="18">
        <f>+T40+U40</f>
        <v>240807</v>
      </c>
      <c r="T40" s="18">
        <v>139822</v>
      </c>
      <c r="U40" s="18">
        <v>100985</v>
      </c>
      <c r="V40" s="18">
        <f>+W40+X40</f>
        <v>393768</v>
      </c>
      <c r="W40" s="18">
        <v>335268</v>
      </c>
      <c r="X40" s="18">
        <v>58500</v>
      </c>
      <c r="Y40" s="18">
        <f>+Z40+AC40</f>
        <v>630991</v>
      </c>
      <c r="Z40" s="18">
        <f>+AA40+AB40</f>
        <v>221058</v>
      </c>
      <c r="AA40" s="18">
        <v>107742</v>
      </c>
      <c r="AB40" s="18">
        <v>113316</v>
      </c>
      <c r="AC40" s="18">
        <f>+AD40+AE40</f>
        <v>409933</v>
      </c>
      <c r="AD40" s="18">
        <v>335153</v>
      </c>
      <c r="AE40" s="18">
        <v>74780</v>
      </c>
      <c r="AF40" s="18">
        <f>+AG40+AJ40</f>
        <v>2374980</v>
      </c>
      <c r="AG40" s="18">
        <f>+AH40+AI40</f>
        <v>955985</v>
      </c>
      <c r="AH40" s="18">
        <f>+F40+M40+T40+AA40</f>
        <v>507357</v>
      </c>
      <c r="AI40" s="18">
        <f>+G40+N40+U40+AB40</f>
        <v>448628</v>
      </c>
      <c r="AJ40" s="18">
        <f>+AK40+AL40</f>
        <v>1418995</v>
      </c>
      <c r="AK40" s="18">
        <f>+I40+P40+W40+AD40</f>
        <v>1177366</v>
      </c>
      <c r="AL40" s="18">
        <f>+J40+Q40+X40+AE40</f>
        <v>241629</v>
      </c>
    </row>
    <row r="41" spans="1:39" s="4" customFormat="1" x14ac:dyDescent="0.25">
      <c r="A41" s="22"/>
      <c r="B41" s="19"/>
      <c r="C41" s="23" t="s">
        <v>112</v>
      </c>
      <c r="D41" s="18">
        <f>+E41+H41</f>
        <v>9168</v>
      </c>
      <c r="E41" s="18">
        <f>+F41+G41</f>
        <v>9168</v>
      </c>
      <c r="F41" s="18">
        <v>9168</v>
      </c>
      <c r="G41" s="18">
        <v>0</v>
      </c>
      <c r="H41" s="18">
        <f>+I41+J41</f>
        <v>0</v>
      </c>
      <c r="I41" s="18">
        <v>0</v>
      </c>
      <c r="J41" s="18">
        <v>0</v>
      </c>
      <c r="K41" s="18">
        <f>+L41+O41</f>
        <v>7198</v>
      </c>
      <c r="L41" s="18">
        <f>+M41+N41</f>
        <v>7198</v>
      </c>
      <c r="M41" s="18">
        <v>7198</v>
      </c>
      <c r="N41" s="18">
        <v>0</v>
      </c>
      <c r="O41" s="18">
        <f>+P41+Q41</f>
        <v>0</v>
      </c>
      <c r="P41" s="18">
        <v>0</v>
      </c>
      <c r="Q41" s="18">
        <v>0</v>
      </c>
      <c r="R41" s="18">
        <f>+S41+V41</f>
        <v>7371</v>
      </c>
      <c r="S41" s="18">
        <f>+T41+U41</f>
        <v>7371</v>
      </c>
      <c r="T41" s="18">
        <v>7371</v>
      </c>
      <c r="U41" s="18">
        <v>0</v>
      </c>
      <c r="V41" s="18">
        <f>+W41+X41</f>
        <v>0</v>
      </c>
      <c r="W41" s="18">
        <v>0</v>
      </c>
      <c r="X41" s="18">
        <v>0</v>
      </c>
      <c r="Y41" s="18">
        <f>+Z41+AC41</f>
        <v>6095</v>
      </c>
      <c r="Z41" s="18">
        <f>+AA41+AB41</f>
        <v>6095</v>
      </c>
      <c r="AA41" s="18">
        <v>6095</v>
      </c>
      <c r="AB41" s="18">
        <v>0</v>
      </c>
      <c r="AC41" s="18">
        <f>+AD41+AE41</f>
        <v>0</v>
      </c>
      <c r="AD41" s="18">
        <v>0</v>
      </c>
      <c r="AE41" s="18">
        <v>0</v>
      </c>
      <c r="AF41" s="18">
        <f>+AG41+AJ41</f>
        <v>29832</v>
      </c>
      <c r="AG41" s="18">
        <f>+AH41+AI41</f>
        <v>29832</v>
      </c>
      <c r="AH41" s="18">
        <f>+F41+M41+T41+AA41</f>
        <v>29832</v>
      </c>
      <c r="AI41" s="18">
        <f>+G41+N41+U41+AB41</f>
        <v>0</v>
      </c>
      <c r="AJ41" s="18">
        <f>+AK41+AL41</f>
        <v>0</v>
      </c>
      <c r="AK41" s="18">
        <f>+I41+P41+W41+AD41</f>
        <v>0</v>
      </c>
      <c r="AL41" s="18">
        <f>+J41+Q41+X41+AE41</f>
        <v>0</v>
      </c>
    </row>
    <row r="42" spans="1:39" s="4" customFormat="1" x14ac:dyDescent="0.25">
      <c r="A42" s="22"/>
      <c r="B42" s="19"/>
      <c r="C42" s="23" t="s">
        <v>111</v>
      </c>
      <c r="D42" s="18">
        <f>+E42+H42</f>
        <v>10457</v>
      </c>
      <c r="E42" s="18">
        <f>+F42+G42</f>
        <v>10457</v>
      </c>
      <c r="F42" s="18">
        <v>6343</v>
      </c>
      <c r="G42" s="18">
        <v>4114</v>
      </c>
      <c r="H42" s="18">
        <f>+I42+J42</f>
        <v>0</v>
      </c>
      <c r="I42" s="18">
        <v>0</v>
      </c>
      <c r="J42" s="18">
        <v>0</v>
      </c>
      <c r="K42" s="18">
        <f>+L42+O42</f>
        <v>8438</v>
      </c>
      <c r="L42" s="18">
        <f>+M42+N42</f>
        <v>8438</v>
      </c>
      <c r="M42" s="18">
        <v>5093</v>
      </c>
      <c r="N42" s="18">
        <v>3345</v>
      </c>
      <c r="O42" s="18">
        <f>+P42+Q42</f>
        <v>0</v>
      </c>
      <c r="P42" s="18">
        <v>0</v>
      </c>
      <c r="Q42" s="18">
        <v>0</v>
      </c>
      <c r="R42" s="18">
        <f>+S42+V42</f>
        <v>5504</v>
      </c>
      <c r="S42" s="18">
        <f>+T42+U42</f>
        <v>5504</v>
      </c>
      <c r="T42" s="18">
        <v>2774</v>
      </c>
      <c r="U42" s="18">
        <v>2730</v>
      </c>
      <c r="V42" s="18">
        <f>+W42+X42</f>
        <v>0</v>
      </c>
      <c r="W42" s="18">
        <v>0</v>
      </c>
      <c r="X42" s="18">
        <v>0</v>
      </c>
      <c r="Y42" s="18">
        <f>+Z42+AC42</f>
        <v>5537</v>
      </c>
      <c r="Z42" s="18">
        <f>+AA42+AB42</f>
        <v>5537</v>
      </c>
      <c r="AA42" s="18">
        <v>3623</v>
      </c>
      <c r="AB42" s="18">
        <v>1914</v>
      </c>
      <c r="AC42" s="18">
        <f>+AD42+AE42</f>
        <v>0</v>
      </c>
      <c r="AD42" s="18">
        <v>0</v>
      </c>
      <c r="AE42" s="18">
        <v>0</v>
      </c>
      <c r="AF42" s="18">
        <f>+AG42+AJ42</f>
        <v>29936</v>
      </c>
      <c r="AG42" s="18">
        <f>+AH42+AI42</f>
        <v>29936</v>
      </c>
      <c r="AH42" s="18">
        <f>+F42+M42+T42+AA42</f>
        <v>17833</v>
      </c>
      <c r="AI42" s="18">
        <f>+G42+N42+U42+AB42</f>
        <v>12103</v>
      </c>
      <c r="AJ42" s="18">
        <f>+AK42+AL42</f>
        <v>0</v>
      </c>
      <c r="AK42" s="18">
        <f>+I42+P42+W42+AD42</f>
        <v>0</v>
      </c>
      <c r="AL42" s="18">
        <f>+J42+Q42+X42+AE42</f>
        <v>0</v>
      </c>
    </row>
    <row r="43" spans="1:39" s="4" customFormat="1" x14ac:dyDescent="0.25">
      <c r="A43" s="22"/>
      <c r="B43" s="19"/>
      <c r="C43" s="21" t="s">
        <v>3</v>
      </c>
      <c r="D43" s="18">
        <f>+E43+H43</f>
        <v>49684</v>
      </c>
      <c r="E43" s="18">
        <f>+F43+G43</f>
        <v>49684</v>
      </c>
      <c r="F43" s="18">
        <v>13408</v>
      </c>
      <c r="G43" s="18">
        <v>36276</v>
      </c>
      <c r="H43" s="18">
        <f>+I43+J43</f>
        <v>0</v>
      </c>
      <c r="I43" s="18">
        <v>0</v>
      </c>
      <c r="J43" s="18">
        <v>0</v>
      </c>
      <c r="K43" s="18">
        <f>+L43+O43</f>
        <v>53663</v>
      </c>
      <c r="L43" s="18">
        <f>+M43+N43</f>
        <v>53663</v>
      </c>
      <c r="M43" s="18">
        <v>14159</v>
      </c>
      <c r="N43" s="18">
        <v>39504</v>
      </c>
      <c r="O43" s="18">
        <f>+P43+Q43</f>
        <v>0</v>
      </c>
      <c r="P43" s="18">
        <v>0</v>
      </c>
      <c r="Q43" s="18">
        <v>0</v>
      </c>
      <c r="R43" s="18">
        <f>+S43+V43</f>
        <v>69854</v>
      </c>
      <c r="S43" s="18">
        <f>+T43+U43</f>
        <v>69854</v>
      </c>
      <c r="T43" s="18">
        <v>12323</v>
      </c>
      <c r="U43" s="18">
        <v>57531</v>
      </c>
      <c r="V43" s="18">
        <f>+W43+X43</f>
        <v>0</v>
      </c>
      <c r="W43" s="18">
        <v>0</v>
      </c>
      <c r="X43" s="18">
        <v>0</v>
      </c>
      <c r="Y43" s="18">
        <f>+Z43+AC43</f>
        <v>68832</v>
      </c>
      <c r="Z43" s="18">
        <f>+AA43+AB43</f>
        <v>68832</v>
      </c>
      <c r="AA43" s="18">
        <v>27123</v>
      </c>
      <c r="AB43" s="18">
        <v>41709</v>
      </c>
      <c r="AC43" s="18">
        <f>+AD43+AE43</f>
        <v>0</v>
      </c>
      <c r="AD43" s="18">
        <v>0</v>
      </c>
      <c r="AE43" s="18">
        <v>0</v>
      </c>
      <c r="AF43" s="18">
        <f>+AG43+AJ43</f>
        <v>242033</v>
      </c>
      <c r="AG43" s="18">
        <f>+AH43+AI43</f>
        <v>242033</v>
      </c>
      <c r="AH43" s="18">
        <f>+F43+M43+T43+AA43</f>
        <v>67013</v>
      </c>
      <c r="AI43" s="18">
        <f>+G43+N43+U43+AB43</f>
        <v>175020</v>
      </c>
      <c r="AJ43" s="18">
        <f>+AK43+AL43</f>
        <v>0</v>
      </c>
      <c r="AK43" s="18">
        <f>+I43+P43+W43+AD43</f>
        <v>0</v>
      </c>
      <c r="AL43" s="18">
        <f>+J43+Q43+X43+AE43</f>
        <v>0</v>
      </c>
    </row>
    <row r="44" spans="1:39" s="4" customFormat="1" x14ac:dyDescent="0.25">
      <c r="A44" s="22"/>
      <c r="B44" s="19"/>
      <c r="C44" s="21" t="s">
        <v>2</v>
      </c>
      <c r="D44" s="18">
        <f>+E44+H44</f>
        <v>5163080</v>
      </c>
      <c r="E44" s="18">
        <f>+F44+G44</f>
        <v>2376834</v>
      </c>
      <c r="F44" s="18">
        <v>1164008</v>
      </c>
      <c r="G44" s="18">
        <v>1212826</v>
      </c>
      <c r="H44" s="18">
        <f>+I44+J44</f>
        <v>2786246</v>
      </c>
      <c r="I44" s="18">
        <v>2748787</v>
      </c>
      <c r="J44" s="18">
        <v>37459</v>
      </c>
      <c r="K44" s="18">
        <f>+L44+O44</f>
        <v>5059121</v>
      </c>
      <c r="L44" s="18">
        <f>+M44+N44</f>
        <v>2136097</v>
      </c>
      <c r="M44" s="18">
        <v>1096071</v>
      </c>
      <c r="N44" s="18">
        <v>1040026</v>
      </c>
      <c r="O44" s="18">
        <f>+P44+Q44</f>
        <v>2923024</v>
      </c>
      <c r="P44" s="18">
        <v>2882341</v>
      </c>
      <c r="Q44" s="18">
        <v>40683</v>
      </c>
      <c r="R44" s="18">
        <f>+S44+V44</f>
        <v>4907120.3</v>
      </c>
      <c r="S44" s="18">
        <f>+T44+U44</f>
        <v>2125428</v>
      </c>
      <c r="T44" s="18">
        <v>1210404</v>
      </c>
      <c r="U44" s="18">
        <v>915024</v>
      </c>
      <c r="V44" s="18">
        <f>+W44+X44</f>
        <v>2781692.3</v>
      </c>
      <c r="W44" s="18">
        <v>2698538.23</v>
      </c>
      <c r="X44" s="18">
        <v>83154.070000000007</v>
      </c>
      <c r="Y44" s="18">
        <f>+Z44+AC44</f>
        <v>4806031</v>
      </c>
      <c r="Z44" s="18">
        <f>+AA44+AB44</f>
        <v>2221532</v>
      </c>
      <c r="AA44" s="18">
        <v>1391498</v>
      </c>
      <c r="AB44" s="18">
        <v>830034</v>
      </c>
      <c r="AC44" s="18">
        <f>+AD44+AE44</f>
        <v>2584499</v>
      </c>
      <c r="AD44" s="18">
        <v>2533835</v>
      </c>
      <c r="AE44" s="18">
        <v>50664</v>
      </c>
      <c r="AF44" s="18">
        <f>+AG44+AJ44</f>
        <v>19935352.300000001</v>
      </c>
      <c r="AG44" s="18">
        <f>+AH44+AI44</f>
        <v>8859891</v>
      </c>
      <c r="AH44" s="18">
        <f>+F44+M44+T44+AA44</f>
        <v>4861981</v>
      </c>
      <c r="AI44" s="18">
        <f>+G44+N44+U44+AB44</f>
        <v>3997910</v>
      </c>
      <c r="AJ44" s="18">
        <f>+AK44+AL44</f>
        <v>11075461.300000001</v>
      </c>
      <c r="AK44" s="18">
        <f>+I44+P44+W44+AD44</f>
        <v>10863501.23</v>
      </c>
      <c r="AL44" s="18">
        <f>+J44+Q44+X44+AE44</f>
        <v>211960.07</v>
      </c>
    </row>
    <row r="45" spans="1:39" s="4" customFormat="1" x14ac:dyDescent="0.25">
      <c r="A45" s="22"/>
      <c r="B45" s="19"/>
      <c r="C45" s="2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9" s="24" customFormat="1" x14ac:dyDescent="0.25">
      <c r="A46" s="22"/>
      <c r="B46" s="26" t="s">
        <v>110</v>
      </c>
      <c r="C46" s="25"/>
      <c r="D46" s="15">
        <f>+E46+H46</f>
        <v>99735.88</v>
      </c>
      <c r="E46" s="15">
        <f>+F46+G46</f>
        <v>99735.88</v>
      </c>
      <c r="F46" s="15">
        <f>SUM(F47:F54)</f>
        <v>56449.350000000006</v>
      </c>
      <c r="G46" s="15">
        <f>SUM(G47:G54)</f>
        <v>43286.530000000006</v>
      </c>
      <c r="H46" s="15">
        <f>+I46+J46</f>
        <v>0</v>
      </c>
      <c r="I46" s="15">
        <f>SUM(I47:I54)</f>
        <v>0</v>
      </c>
      <c r="J46" s="15">
        <f>SUM(J47:J54)</f>
        <v>0</v>
      </c>
      <c r="K46" s="15">
        <f>+L46+O46</f>
        <v>116720.20000000001</v>
      </c>
      <c r="L46" s="15">
        <f>+M46+N46</f>
        <v>116720.20000000001</v>
      </c>
      <c r="M46" s="15">
        <f>SUM(M47:M54)</f>
        <v>71633.040000000008</v>
      </c>
      <c r="N46" s="15">
        <f>SUM(N47:N54)</f>
        <v>45087.159999999996</v>
      </c>
      <c r="O46" s="15">
        <f>+P46+Q46</f>
        <v>0</v>
      </c>
      <c r="P46" s="15">
        <f>SUM(P47:P54)</f>
        <v>0</v>
      </c>
      <c r="Q46" s="15">
        <f>SUM(Q47:Q54)</f>
        <v>0</v>
      </c>
      <c r="R46" s="15">
        <f>+S46+V46</f>
        <v>111670.99</v>
      </c>
      <c r="S46" s="15">
        <f>+T46+U46</f>
        <v>111670.99</v>
      </c>
      <c r="T46" s="15">
        <f>SUM(T47:T54)</f>
        <v>69394.28</v>
      </c>
      <c r="U46" s="15">
        <f>SUM(U47:U54)</f>
        <v>42276.710000000006</v>
      </c>
      <c r="V46" s="15">
        <f>+W46+X46</f>
        <v>0</v>
      </c>
      <c r="W46" s="15">
        <f>SUM(W47:W54)</f>
        <v>0</v>
      </c>
      <c r="X46" s="15">
        <f>SUM(X47:X54)</f>
        <v>0</v>
      </c>
      <c r="Y46" s="15">
        <f>+Z46+AC46</f>
        <v>115016.61</v>
      </c>
      <c r="Z46" s="15">
        <f>+AA46+AB46</f>
        <v>115016.61</v>
      </c>
      <c r="AA46" s="15">
        <f>SUM(AA47:AA54)</f>
        <v>70558.2</v>
      </c>
      <c r="AB46" s="15">
        <f>SUM(AB47:AB54)</f>
        <v>44458.41</v>
      </c>
      <c r="AC46" s="15">
        <f>+AD46+AE46</f>
        <v>0</v>
      </c>
      <c r="AD46" s="15">
        <f>SUM(AD47:AD54)</f>
        <v>0</v>
      </c>
      <c r="AE46" s="15">
        <f>SUM(AE47:AE54)</f>
        <v>0</v>
      </c>
      <c r="AF46" s="15">
        <f>+AG46+AJ46</f>
        <v>443143.68000000005</v>
      </c>
      <c r="AG46" s="15">
        <f>+AH46+AI46</f>
        <v>443143.68000000005</v>
      </c>
      <c r="AH46" s="15">
        <f>SUM(AH47:AH54)</f>
        <v>268034.87</v>
      </c>
      <c r="AI46" s="15">
        <f>SUM(AI47:AI54)</f>
        <v>175108.81000000003</v>
      </c>
      <c r="AJ46" s="15">
        <f>+AK46+AL46</f>
        <v>0</v>
      </c>
      <c r="AK46" s="15">
        <f>SUM(AK47:AK54)</f>
        <v>0</v>
      </c>
      <c r="AL46" s="15">
        <f>SUM(AL47:AL54)</f>
        <v>0</v>
      </c>
    </row>
    <row r="47" spans="1:39" s="4" customFormat="1" x14ac:dyDescent="0.25">
      <c r="A47" s="22"/>
      <c r="B47" s="19"/>
      <c r="C47" s="23" t="s">
        <v>109</v>
      </c>
      <c r="D47" s="18">
        <f>+E47+H47</f>
        <v>3528.91</v>
      </c>
      <c r="E47" s="18">
        <f>+F47+G47</f>
        <v>3528.91</v>
      </c>
      <c r="F47" s="18">
        <v>3502.22</v>
      </c>
      <c r="G47" s="18">
        <v>26.689999999999998</v>
      </c>
      <c r="H47" s="18">
        <f>+I47+J47</f>
        <v>0</v>
      </c>
      <c r="I47" s="18">
        <v>0</v>
      </c>
      <c r="J47" s="18">
        <v>0</v>
      </c>
      <c r="K47" s="18">
        <f>+L47+O47</f>
        <v>5065.2700000000004</v>
      </c>
      <c r="L47" s="18">
        <f>+M47+N47</f>
        <v>5065.2700000000004</v>
      </c>
      <c r="M47" s="18">
        <v>5004.2900000000009</v>
      </c>
      <c r="N47" s="18">
        <v>60.980000000000011</v>
      </c>
      <c r="O47" s="18">
        <f>+P47+Q47</f>
        <v>0</v>
      </c>
      <c r="P47" s="18">
        <v>0</v>
      </c>
      <c r="Q47" s="18">
        <v>0</v>
      </c>
      <c r="R47" s="18">
        <f>+S47+V47</f>
        <v>8220.1</v>
      </c>
      <c r="S47" s="18">
        <f>+T47+U47</f>
        <v>8220.1</v>
      </c>
      <c r="T47" s="18">
        <v>8091.27</v>
      </c>
      <c r="U47" s="18">
        <v>128.82999999999998</v>
      </c>
      <c r="V47" s="18">
        <f>+W47+X47</f>
        <v>0</v>
      </c>
      <c r="W47" s="18">
        <v>0</v>
      </c>
      <c r="X47" s="18">
        <v>0</v>
      </c>
      <c r="Y47" s="18">
        <f>+Z47+AC47</f>
        <v>13786.75</v>
      </c>
      <c r="Z47" s="18">
        <f>+AA47+AB47</f>
        <v>13786.75</v>
      </c>
      <c r="AA47" s="18">
        <v>9130.34</v>
      </c>
      <c r="AB47" s="18">
        <v>4656.41</v>
      </c>
      <c r="AC47" s="18">
        <f>+AD47+AE47</f>
        <v>0</v>
      </c>
      <c r="AD47" s="18">
        <v>0</v>
      </c>
      <c r="AE47" s="18">
        <v>0</v>
      </c>
      <c r="AF47" s="18">
        <f>+AG47+AJ47</f>
        <v>30601.03</v>
      </c>
      <c r="AG47" s="18">
        <f>+AH47+AI47</f>
        <v>30601.03</v>
      </c>
      <c r="AH47" s="18">
        <f>+F47+M47+T47+AA47</f>
        <v>25728.12</v>
      </c>
      <c r="AI47" s="18">
        <f>+G47+N47+U47+AB47</f>
        <v>4872.91</v>
      </c>
      <c r="AJ47" s="18">
        <f>+AK47+AL47</f>
        <v>0</v>
      </c>
      <c r="AK47" s="18">
        <f>+I47+P47+W47+AD47</f>
        <v>0</v>
      </c>
      <c r="AL47" s="18">
        <f>+J47+Q47+X47+AE47</f>
        <v>0</v>
      </c>
    </row>
    <row r="48" spans="1:39" s="4" customFormat="1" x14ac:dyDescent="0.25">
      <c r="A48" s="22"/>
      <c r="B48" s="19"/>
      <c r="C48" s="23" t="s">
        <v>108</v>
      </c>
      <c r="D48" s="18">
        <f>+E48+H48</f>
        <v>0</v>
      </c>
      <c r="E48" s="18">
        <f>+F48+G48</f>
        <v>0</v>
      </c>
      <c r="F48" s="18">
        <v>0</v>
      </c>
      <c r="G48" s="18">
        <v>0</v>
      </c>
      <c r="H48" s="18">
        <f>+I48+J48</f>
        <v>0</v>
      </c>
      <c r="I48" s="18">
        <v>0</v>
      </c>
      <c r="J48" s="18">
        <v>0</v>
      </c>
      <c r="K48" s="18">
        <f>+L48+O48</f>
        <v>0</v>
      </c>
      <c r="L48" s="18">
        <f>+M48+N48</f>
        <v>0</v>
      </c>
      <c r="M48" s="18">
        <v>0</v>
      </c>
      <c r="N48" s="18">
        <v>0</v>
      </c>
      <c r="O48" s="18">
        <f>+P48+Q48</f>
        <v>0</v>
      </c>
      <c r="P48" s="18">
        <v>0</v>
      </c>
      <c r="Q48" s="18">
        <v>0</v>
      </c>
      <c r="R48" s="18">
        <f>+S48+V48</f>
        <v>800</v>
      </c>
      <c r="S48" s="18">
        <f>+T48+U48</f>
        <v>800</v>
      </c>
      <c r="T48" s="18">
        <v>800</v>
      </c>
      <c r="U48" s="18">
        <v>0</v>
      </c>
      <c r="V48" s="18">
        <f>+W48+X48</f>
        <v>0</v>
      </c>
      <c r="W48" s="18">
        <v>0</v>
      </c>
      <c r="X48" s="18">
        <v>0</v>
      </c>
      <c r="Y48" s="18">
        <f>+Z48+AC48</f>
        <v>980</v>
      </c>
      <c r="Z48" s="18">
        <f>+AA48+AB48</f>
        <v>980</v>
      </c>
      <c r="AA48" s="18">
        <v>0</v>
      </c>
      <c r="AB48" s="18">
        <v>980</v>
      </c>
      <c r="AC48" s="18">
        <f>+AD48+AE48</f>
        <v>0</v>
      </c>
      <c r="AD48" s="18">
        <v>0</v>
      </c>
      <c r="AE48" s="18">
        <v>0</v>
      </c>
      <c r="AF48" s="18">
        <f>+AG48+AJ48</f>
        <v>1780</v>
      </c>
      <c r="AG48" s="18">
        <f>+AH48+AI48</f>
        <v>1780</v>
      </c>
      <c r="AH48" s="18">
        <f>+F48+M48+T48+AA48</f>
        <v>800</v>
      </c>
      <c r="AI48" s="18">
        <f>+G48+N48+U48+AB48</f>
        <v>980</v>
      </c>
      <c r="AJ48" s="18">
        <f>+AK48+AL48</f>
        <v>0</v>
      </c>
      <c r="AK48" s="18">
        <f>+I48+P48+W48+AD48</f>
        <v>0</v>
      </c>
      <c r="AL48" s="18">
        <f>+J48+Q48+X48+AE48</f>
        <v>0</v>
      </c>
    </row>
    <row r="49" spans="1:40" s="4" customFormat="1" x14ac:dyDescent="0.25">
      <c r="A49" s="22"/>
      <c r="B49" s="19"/>
      <c r="C49" s="23" t="s">
        <v>107</v>
      </c>
      <c r="D49" s="18">
        <f>+E49+H49</f>
        <v>4578.54</v>
      </c>
      <c r="E49" s="18">
        <f>+F49+G49</f>
        <v>4578.54</v>
      </c>
      <c r="F49" s="18">
        <v>34.550000000000004</v>
      </c>
      <c r="G49" s="18">
        <v>4543.99</v>
      </c>
      <c r="H49" s="18">
        <f>+I49+J49</f>
        <v>0</v>
      </c>
      <c r="I49" s="18">
        <v>0</v>
      </c>
      <c r="J49" s="18">
        <v>0</v>
      </c>
      <c r="K49" s="18">
        <f>+L49+O49</f>
        <v>2041.46</v>
      </c>
      <c r="L49" s="18">
        <f>+M49+N49</f>
        <v>2041.46</v>
      </c>
      <c r="M49" s="18">
        <v>31.440000000000005</v>
      </c>
      <c r="N49" s="18">
        <v>2010.02</v>
      </c>
      <c r="O49" s="18">
        <f>+P49+Q49</f>
        <v>0</v>
      </c>
      <c r="P49" s="18">
        <v>0</v>
      </c>
      <c r="Q49" s="18">
        <v>0</v>
      </c>
      <c r="R49" s="18">
        <f>+S49+V49</f>
        <v>2383.2299999999996</v>
      </c>
      <c r="S49" s="18">
        <f>+T49+U49</f>
        <v>2383.2299999999996</v>
      </c>
      <c r="T49" s="18">
        <v>468.2</v>
      </c>
      <c r="U49" s="18">
        <v>1915.0299999999997</v>
      </c>
      <c r="V49" s="18">
        <f>+W49+X49</f>
        <v>0</v>
      </c>
      <c r="W49" s="18">
        <v>0</v>
      </c>
      <c r="X49" s="18">
        <v>0</v>
      </c>
      <c r="Y49" s="18">
        <f>+Z49+AC49</f>
        <v>2896.75</v>
      </c>
      <c r="Z49" s="18">
        <f>+AA49+AB49</f>
        <v>2896.75</v>
      </c>
      <c r="AA49" s="18">
        <v>59.21</v>
      </c>
      <c r="AB49" s="18">
        <v>2837.54</v>
      </c>
      <c r="AC49" s="18">
        <f>+AD49+AE49</f>
        <v>0</v>
      </c>
      <c r="AD49" s="18">
        <v>0</v>
      </c>
      <c r="AE49" s="18">
        <v>0</v>
      </c>
      <c r="AF49" s="18">
        <f>+AG49+AJ49</f>
        <v>11899.980000000001</v>
      </c>
      <c r="AG49" s="18">
        <f>+AH49+AI49</f>
        <v>11899.980000000001</v>
      </c>
      <c r="AH49" s="18">
        <f>+F49+M49+T49+AA49</f>
        <v>593.40000000000009</v>
      </c>
      <c r="AI49" s="18">
        <f>+G49+N49+U49+AB49</f>
        <v>11306.580000000002</v>
      </c>
      <c r="AJ49" s="18">
        <f>+AK49+AL49</f>
        <v>0</v>
      </c>
      <c r="AK49" s="18">
        <f>+I49+P49+W49+AD49</f>
        <v>0</v>
      </c>
      <c r="AL49" s="18">
        <f>+J49+Q49+X49+AE49</f>
        <v>0</v>
      </c>
    </row>
    <row r="50" spans="1:40" s="4" customFormat="1" x14ac:dyDescent="0.25">
      <c r="A50" s="22"/>
      <c r="B50" s="19"/>
      <c r="C50" s="23" t="s">
        <v>106</v>
      </c>
      <c r="D50" s="18">
        <f>+E50+H50</f>
        <v>112.20000000000002</v>
      </c>
      <c r="E50" s="18">
        <f>+F50+G50</f>
        <v>112.20000000000002</v>
      </c>
      <c r="F50" s="18">
        <v>0.84000000000000008</v>
      </c>
      <c r="G50" s="18">
        <v>111.36000000000001</v>
      </c>
      <c r="H50" s="18">
        <f>+I50+J50</f>
        <v>0</v>
      </c>
      <c r="I50" s="18">
        <v>0</v>
      </c>
      <c r="J50" s="18">
        <v>0</v>
      </c>
      <c r="K50" s="18">
        <f>+L50+O50</f>
        <v>124.34</v>
      </c>
      <c r="L50" s="18">
        <f>+M50+N50</f>
        <v>124.34</v>
      </c>
      <c r="M50" s="18">
        <v>0</v>
      </c>
      <c r="N50" s="18">
        <v>124.34</v>
      </c>
      <c r="O50" s="18">
        <f>+P50+Q50</f>
        <v>0</v>
      </c>
      <c r="P50" s="18">
        <v>0</v>
      </c>
      <c r="Q50" s="18">
        <v>0</v>
      </c>
      <c r="R50" s="18">
        <f>+S50+V50</f>
        <v>74.02</v>
      </c>
      <c r="S50" s="18">
        <f>+T50+U50</f>
        <v>74.02</v>
      </c>
      <c r="T50" s="18">
        <v>0</v>
      </c>
      <c r="U50" s="18">
        <v>74.02</v>
      </c>
      <c r="V50" s="18">
        <f>+W50+X50</f>
        <v>0</v>
      </c>
      <c r="W50" s="18">
        <v>0</v>
      </c>
      <c r="X50" s="18">
        <v>0</v>
      </c>
      <c r="Y50" s="18">
        <f>+Z50+AC50</f>
        <v>1.95</v>
      </c>
      <c r="Z50" s="18">
        <f>+AA50+AB50</f>
        <v>1.95</v>
      </c>
      <c r="AA50" s="18">
        <v>0</v>
      </c>
      <c r="AB50" s="18">
        <v>1.95</v>
      </c>
      <c r="AC50" s="18">
        <f>+AD50+AE50</f>
        <v>0</v>
      </c>
      <c r="AD50" s="18">
        <v>0</v>
      </c>
      <c r="AE50" s="18">
        <v>0</v>
      </c>
      <c r="AF50" s="18">
        <f>+AG50+AJ50</f>
        <v>312.51</v>
      </c>
      <c r="AG50" s="18">
        <f>+AH50+AI50</f>
        <v>312.51</v>
      </c>
      <c r="AH50" s="18">
        <f>+F50+M50+T50+AA50</f>
        <v>0.84000000000000008</v>
      </c>
      <c r="AI50" s="18">
        <f>+G50+N50+U50+AB50</f>
        <v>311.67</v>
      </c>
      <c r="AJ50" s="18">
        <f>+AK50+AL50</f>
        <v>0</v>
      </c>
      <c r="AK50" s="18">
        <f>+I50+P50+W50+AD50</f>
        <v>0</v>
      </c>
      <c r="AL50" s="18">
        <f>+J50+Q50+X50+AE50</f>
        <v>0</v>
      </c>
    </row>
    <row r="51" spans="1:40" s="4" customFormat="1" x14ac:dyDescent="0.25">
      <c r="A51" s="22"/>
      <c r="B51" s="19"/>
      <c r="C51" s="23" t="s">
        <v>105</v>
      </c>
      <c r="D51" s="18">
        <f>+E51+H51</f>
        <v>58428.22</v>
      </c>
      <c r="E51" s="18">
        <f>+F51+G51</f>
        <v>58428.22</v>
      </c>
      <c r="F51" s="18">
        <v>23425.13</v>
      </c>
      <c r="G51" s="18">
        <v>35003.090000000004</v>
      </c>
      <c r="H51" s="18">
        <f>+I51+J51</f>
        <v>0</v>
      </c>
      <c r="I51" s="18">
        <v>0</v>
      </c>
      <c r="J51" s="18">
        <v>0</v>
      </c>
      <c r="K51" s="18">
        <f>+L51+O51</f>
        <v>60348.619999999995</v>
      </c>
      <c r="L51" s="18">
        <f>+M51+N51</f>
        <v>60348.619999999995</v>
      </c>
      <c r="M51" s="18">
        <v>21492.489999999998</v>
      </c>
      <c r="N51" s="18">
        <v>38856.129999999997</v>
      </c>
      <c r="O51" s="18">
        <f>+P51+Q51</f>
        <v>0</v>
      </c>
      <c r="P51" s="18">
        <v>0</v>
      </c>
      <c r="Q51" s="18">
        <v>0</v>
      </c>
      <c r="R51" s="18">
        <f>+S51+V51</f>
        <v>49655.840000000004</v>
      </c>
      <c r="S51" s="18">
        <f>+T51+U51</f>
        <v>49655.840000000004</v>
      </c>
      <c r="T51" s="18">
        <v>19499.260000000002</v>
      </c>
      <c r="U51" s="18">
        <v>30156.58</v>
      </c>
      <c r="V51" s="18">
        <f>+W51+X51</f>
        <v>0</v>
      </c>
      <c r="W51" s="18">
        <v>0</v>
      </c>
      <c r="X51" s="18">
        <v>0</v>
      </c>
      <c r="Y51" s="18">
        <f>+Z51+AC51</f>
        <v>47864.44</v>
      </c>
      <c r="Z51" s="18">
        <f>+AA51+AB51</f>
        <v>47864.44</v>
      </c>
      <c r="AA51" s="18">
        <v>21282.42</v>
      </c>
      <c r="AB51" s="18">
        <v>26582.02</v>
      </c>
      <c r="AC51" s="18">
        <f>+AD51+AE51</f>
        <v>0</v>
      </c>
      <c r="AD51" s="18">
        <v>0</v>
      </c>
      <c r="AE51" s="18">
        <v>0</v>
      </c>
      <c r="AF51" s="18">
        <f>+AG51+AJ51</f>
        <v>216297.12</v>
      </c>
      <c r="AG51" s="18">
        <f>+AH51+AI51</f>
        <v>216297.12</v>
      </c>
      <c r="AH51" s="18">
        <f>+F51+M51+T51+AA51</f>
        <v>85699.299999999988</v>
      </c>
      <c r="AI51" s="18">
        <f>+G51+N51+U51+AB51</f>
        <v>130597.82</v>
      </c>
      <c r="AJ51" s="18">
        <f>+AK51+AL51</f>
        <v>0</v>
      </c>
      <c r="AK51" s="18">
        <f>+I51+P51+W51+AD51</f>
        <v>0</v>
      </c>
      <c r="AL51" s="18">
        <f>+J51+Q51+X51+AE51</f>
        <v>0</v>
      </c>
    </row>
    <row r="52" spans="1:40" s="4" customFormat="1" x14ac:dyDescent="0.25">
      <c r="A52" s="22"/>
      <c r="B52" s="19"/>
      <c r="C52" s="23" t="s">
        <v>104</v>
      </c>
      <c r="D52" s="18">
        <f>+E52+H52</f>
        <v>15317.9</v>
      </c>
      <c r="E52" s="18">
        <f>+F52+G52</f>
        <v>15317.9</v>
      </c>
      <c r="F52" s="18">
        <v>12391.5</v>
      </c>
      <c r="G52" s="18">
        <v>2926.4</v>
      </c>
      <c r="H52" s="18">
        <f>+I52+J52</f>
        <v>0</v>
      </c>
      <c r="I52" s="18">
        <v>0</v>
      </c>
      <c r="J52" s="18">
        <v>0</v>
      </c>
      <c r="K52" s="18">
        <f>+L52+O52</f>
        <v>23818.1</v>
      </c>
      <c r="L52" s="18">
        <f>+M52+N52</f>
        <v>23818.1</v>
      </c>
      <c r="M52" s="18">
        <v>21181</v>
      </c>
      <c r="N52" s="18">
        <v>2637.1</v>
      </c>
      <c r="O52" s="18">
        <f>+P52+Q52</f>
        <v>0</v>
      </c>
      <c r="P52" s="18">
        <v>0</v>
      </c>
      <c r="Q52" s="18">
        <v>0</v>
      </c>
      <c r="R52" s="18">
        <f>+S52+V52</f>
        <v>19718.5</v>
      </c>
      <c r="S52" s="18">
        <f>+T52+U52</f>
        <v>19718.5</v>
      </c>
      <c r="T52" s="18">
        <v>18093</v>
      </c>
      <c r="U52" s="18">
        <v>1625.5</v>
      </c>
      <c r="V52" s="18">
        <f>+W52+X52</f>
        <v>0</v>
      </c>
      <c r="W52" s="18">
        <v>0</v>
      </c>
      <c r="X52" s="18">
        <v>0</v>
      </c>
      <c r="Y52" s="18">
        <f>+Z52+AC52</f>
        <v>12028.5</v>
      </c>
      <c r="Z52" s="18">
        <f>+AA52+AB52</f>
        <v>12028.5</v>
      </c>
      <c r="AA52" s="18">
        <v>9430</v>
      </c>
      <c r="AB52" s="18">
        <v>2598.5</v>
      </c>
      <c r="AC52" s="18">
        <f>+AD52+AE52</f>
        <v>0</v>
      </c>
      <c r="AD52" s="18">
        <v>0</v>
      </c>
      <c r="AE52" s="18">
        <v>0</v>
      </c>
      <c r="AF52" s="18">
        <f>+AG52+AJ52</f>
        <v>70883</v>
      </c>
      <c r="AG52" s="18">
        <f>+AH52+AI52</f>
        <v>70883</v>
      </c>
      <c r="AH52" s="18">
        <f>+F52+M52+T52+AA52</f>
        <v>61095.5</v>
      </c>
      <c r="AI52" s="18">
        <f>+G52+N52+U52+AB52</f>
        <v>9787.5</v>
      </c>
      <c r="AJ52" s="18">
        <f>+AK52+AL52</f>
        <v>0</v>
      </c>
      <c r="AK52" s="18">
        <f>+I52+P52+W52+AD52</f>
        <v>0</v>
      </c>
      <c r="AL52" s="18">
        <f>+J52+Q52+X52+AE52</f>
        <v>0</v>
      </c>
    </row>
    <row r="53" spans="1:40" s="4" customFormat="1" x14ac:dyDescent="0.25">
      <c r="A53" s="22"/>
      <c r="B53" s="19"/>
      <c r="C53" s="21" t="s">
        <v>3</v>
      </c>
      <c r="D53" s="18">
        <f>+E53+H53</f>
        <v>7949.2099999999991</v>
      </c>
      <c r="E53" s="18">
        <f>+F53+G53</f>
        <v>7949.2099999999991</v>
      </c>
      <c r="F53" s="18">
        <v>7274.2099999999991</v>
      </c>
      <c r="G53" s="18">
        <v>675</v>
      </c>
      <c r="H53" s="18">
        <f>+I53+J53</f>
        <v>0</v>
      </c>
      <c r="I53" s="18">
        <v>0</v>
      </c>
      <c r="J53" s="18">
        <v>0</v>
      </c>
      <c r="K53" s="18">
        <f>+L53+O53</f>
        <v>6042.2300000000005</v>
      </c>
      <c r="L53" s="18">
        <f>+M53+N53</f>
        <v>6042.2300000000005</v>
      </c>
      <c r="M53" s="18">
        <v>4643.6400000000003</v>
      </c>
      <c r="N53" s="18">
        <v>1398.59</v>
      </c>
      <c r="O53" s="18">
        <f>+P53+Q53</f>
        <v>0</v>
      </c>
      <c r="P53" s="18">
        <v>0</v>
      </c>
      <c r="Q53" s="18">
        <v>0</v>
      </c>
      <c r="R53" s="18">
        <f>+S53+V53</f>
        <v>7712.89</v>
      </c>
      <c r="S53" s="18">
        <f>+T53+U53</f>
        <v>7712.89</v>
      </c>
      <c r="T53" s="18">
        <v>6343.04</v>
      </c>
      <c r="U53" s="18">
        <v>1369.8500000000001</v>
      </c>
      <c r="V53" s="18">
        <f>+W53+X53</f>
        <v>0</v>
      </c>
      <c r="W53" s="18">
        <v>0</v>
      </c>
      <c r="X53" s="18">
        <v>0</v>
      </c>
      <c r="Y53" s="18">
        <f>+Z53+AC53</f>
        <v>16780.25</v>
      </c>
      <c r="Z53" s="18">
        <f>+AA53+AB53</f>
        <v>16780.25</v>
      </c>
      <c r="AA53" s="18">
        <v>10943.84</v>
      </c>
      <c r="AB53" s="18">
        <v>5836.41</v>
      </c>
      <c r="AC53" s="18">
        <f>+AD53+AE53</f>
        <v>0</v>
      </c>
      <c r="AD53" s="18">
        <v>0</v>
      </c>
      <c r="AE53" s="18">
        <v>0</v>
      </c>
      <c r="AF53" s="18">
        <f>+AG53+AJ53</f>
        <v>38484.58</v>
      </c>
      <c r="AG53" s="18">
        <f>+AH53+AI53</f>
        <v>38484.58</v>
      </c>
      <c r="AH53" s="18">
        <f>+F53+M53+T53+AA53</f>
        <v>29204.73</v>
      </c>
      <c r="AI53" s="18">
        <f>+G53+N53+U53+AB53</f>
        <v>9279.85</v>
      </c>
      <c r="AJ53" s="18">
        <f>+AK53+AL53</f>
        <v>0</v>
      </c>
      <c r="AK53" s="18">
        <f>+I53+P53+W53+AD53</f>
        <v>0</v>
      </c>
      <c r="AL53" s="18">
        <f>+J53+Q53+X53+AE53</f>
        <v>0</v>
      </c>
    </row>
    <row r="54" spans="1:40" s="4" customFormat="1" x14ac:dyDescent="0.25">
      <c r="A54" s="22"/>
      <c r="B54" s="19"/>
      <c r="C54" s="21" t="s">
        <v>2</v>
      </c>
      <c r="D54" s="18">
        <f>+E54+H54</f>
        <v>9820.8999999999978</v>
      </c>
      <c r="E54" s="18">
        <f>+F54+G54</f>
        <v>9820.8999999999978</v>
      </c>
      <c r="F54" s="18">
        <v>9820.8999999999978</v>
      </c>
      <c r="G54" s="18">
        <v>0</v>
      </c>
      <c r="H54" s="18">
        <f>+I54+J54</f>
        <v>0</v>
      </c>
      <c r="I54" s="18">
        <v>0</v>
      </c>
      <c r="J54" s="18">
        <v>0</v>
      </c>
      <c r="K54" s="18">
        <f>+L54+O54</f>
        <v>19280.18</v>
      </c>
      <c r="L54" s="18">
        <f>+M54+N54</f>
        <v>19280.18</v>
      </c>
      <c r="M54" s="18">
        <v>19280.18</v>
      </c>
      <c r="N54" s="18">
        <v>0</v>
      </c>
      <c r="O54" s="18">
        <f>+P54+Q54</f>
        <v>0</v>
      </c>
      <c r="P54" s="18">
        <v>0</v>
      </c>
      <c r="Q54" s="18">
        <v>0</v>
      </c>
      <c r="R54" s="18">
        <f>+S54+V54</f>
        <v>23106.409999999996</v>
      </c>
      <c r="S54" s="18">
        <f>+T54+U54</f>
        <v>23106.409999999996</v>
      </c>
      <c r="T54" s="18">
        <v>16099.509999999998</v>
      </c>
      <c r="U54" s="18">
        <v>7006.9</v>
      </c>
      <c r="V54" s="18">
        <f>+W54+X54</f>
        <v>0</v>
      </c>
      <c r="W54" s="18">
        <v>0</v>
      </c>
      <c r="X54" s="18">
        <v>0</v>
      </c>
      <c r="Y54" s="18">
        <f>+Z54+AC54</f>
        <v>20677.97</v>
      </c>
      <c r="Z54" s="18">
        <f>+AA54+AB54</f>
        <v>20677.97</v>
      </c>
      <c r="AA54" s="18">
        <v>19712.39</v>
      </c>
      <c r="AB54" s="18">
        <v>965.58</v>
      </c>
      <c r="AC54" s="18">
        <f>+AD54+AE54</f>
        <v>0</v>
      </c>
      <c r="AD54" s="18">
        <v>0</v>
      </c>
      <c r="AE54" s="18">
        <v>0</v>
      </c>
      <c r="AF54" s="18">
        <f>+AG54+AJ54</f>
        <v>72885.459999999992</v>
      </c>
      <c r="AG54" s="18">
        <f>+AH54+AI54</f>
        <v>72885.459999999992</v>
      </c>
      <c r="AH54" s="18">
        <f>+F54+M54+T54+AA54</f>
        <v>64912.979999999996</v>
      </c>
      <c r="AI54" s="18">
        <f>+G54+N54+U54+AB54</f>
        <v>7972.48</v>
      </c>
      <c r="AJ54" s="18">
        <f>+AK54+AL54</f>
        <v>0</v>
      </c>
      <c r="AK54" s="18">
        <f>+I54+P54+W54+AD54</f>
        <v>0</v>
      </c>
      <c r="AL54" s="18">
        <f>+J54+Q54+X54+AE54</f>
        <v>0</v>
      </c>
    </row>
    <row r="55" spans="1:40" s="4" customFormat="1" x14ac:dyDescent="0.25">
      <c r="A55" s="22"/>
      <c r="B55" s="19"/>
      <c r="C55" s="23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</row>
    <row r="56" spans="1:40" s="29" customFormat="1" x14ac:dyDescent="0.25">
      <c r="A56" s="31"/>
      <c r="B56" s="26" t="s">
        <v>103</v>
      </c>
      <c r="C56" s="30"/>
      <c r="D56" s="15">
        <f>+E56+H56</f>
        <v>456528.79</v>
      </c>
      <c r="E56" s="15">
        <f>+F56+G56</f>
        <v>362314.79</v>
      </c>
      <c r="F56" s="15">
        <f>SUM(F57:F64)</f>
        <v>238604.09</v>
      </c>
      <c r="G56" s="15">
        <f>SUM(G57:G64)</f>
        <v>123710.7</v>
      </c>
      <c r="H56" s="15">
        <f>+I56+J56</f>
        <v>94214</v>
      </c>
      <c r="I56" s="15">
        <f>SUM(I57:I64)</f>
        <v>91214</v>
      </c>
      <c r="J56" s="15">
        <f>SUM(J57:J64)</f>
        <v>3000</v>
      </c>
      <c r="K56" s="15">
        <f>+L56+O56</f>
        <v>486584.1</v>
      </c>
      <c r="L56" s="15">
        <f>+M56+N56</f>
        <v>374669.75</v>
      </c>
      <c r="M56" s="15">
        <f>SUM(M57:M64)</f>
        <v>239999.96999999997</v>
      </c>
      <c r="N56" s="15">
        <f>SUM(N57:N64)</f>
        <v>134669.78</v>
      </c>
      <c r="O56" s="15">
        <f>+P56+Q56</f>
        <v>111914.35</v>
      </c>
      <c r="P56" s="15">
        <f>SUM(P57:P64)</f>
        <v>108914.35</v>
      </c>
      <c r="Q56" s="15">
        <f>SUM(Q57:Q64)</f>
        <v>3000</v>
      </c>
      <c r="R56" s="15">
        <f>+S56+V56</f>
        <v>486157.57999999996</v>
      </c>
      <c r="S56" s="15">
        <f>+T56+U56</f>
        <v>336198.3</v>
      </c>
      <c r="T56" s="15">
        <f>SUM(T57:T64)</f>
        <v>205041.49</v>
      </c>
      <c r="U56" s="15">
        <f>SUM(U57:U64)</f>
        <v>131156.81</v>
      </c>
      <c r="V56" s="15">
        <f>+W56+X56</f>
        <v>149959.28</v>
      </c>
      <c r="W56" s="15">
        <f>SUM(W57:W64)</f>
        <v>145957.26999999999</v>
      </c>
      <c r="X56" s="15">
        <f>SUM(X57:X64)</f>
        <v>4002.01</v>
      </c>
      <c r="Y56" s="15">
        <f>+Z56+AC56</f>
        <v>472078.98000000004</v>
      </c>
      <c r="Z56" s="15">
        <f>+AA56+AB56</f>
        <v>332740.60000000003</v>
      </c>
      <c r="AA56" s="15">
        <f>SUM(AA57:AA64)</f>
        <v>229638.27000000002</v>
      </c>
      <c r="AB56" s="15">
        <f>SUM(AB57:AB64)</f>
        <v>103102.33</v>
      </c>
      <c r="AC56" s="15">
        <f>+AD56+AE56</f>
        <v>139338.38</v>
      </c>
      <c r="AD56" s="15">
        <f>SUM(AD57:AD64)</f>
        <v>129939.42000000001</v>
      </c>
      <c r="AE56" s="15">
        <f>SUM(AE57:AE64)</f>
        <v>9398.9599999999991</v>
      </c>
      <c r="AF56" s="15">
        <f>+AG56+AJ56</f>
        <v>1901349.45</v>
      </c>
      <c r="AG56" s="15">
        <f>+AH56+AI56</f>
        <v>1405923.44</v>
      </c>
      <c r="AH56" s="15">
        <f>SUM(AH57:AH64)</f>
        <v>913283.82000000007</v>
      </c>
      <c r="AI56" s="15">
        <f>SUM(AI57:AI64)</f>
        <v>492639.62</v>
      </c>
      <c r="AJ56" s="15">
        <f>+AK56+AL56</f>
        <v>495426.01</v>
      </c>
      <c r="AK56" s="15">
        <f>SUM(AK57:AK64)</f>
        <v>476025.04</v>
      </c>
      <c r="AL56" s="15">
        <f>SUM(AL57:AL64)</f>
        <v>19400.97</v>
      </c>
      <c r="AN56" s="24"/>
    </row>
    <row r="57" spans="1:40" s="39" customFormat="1" x14ac:dyDescent="0.25">
      <c r="A57" s="31"/>
      <c r="B57" s="40"/>
      <c r="C57" s="37" t="s">
        <v>102</v>
      </c>
      <c r="D57" s="28">
        <f>+E57+H57</f>
        <v>141668</v>
      </c>
      <c r="E57" s="28">
        <f>+F57+G57</f>
        <v>93202</v>
      </c>
      <c r="F57" s="28">
        <v>18160</v>
      </c>
      <c r="G57" s="28">
        <v>75042</v>
      </c>
      <c r="H57" s="28">
        <f>+I57+J57</f>
        <v>48466</v>
      </c>
      <c r="I57" s="28">
        <v>48466</v>
      </c>
      <c r="J57" s="28">
        <v>0</v>
      </c>
      <c r="K57" s="28">
        <f>+L57+O57</f>
        <v>168153.38</v>
      </c>
      <c r="L57" s="28">
        <f>+M57+N57</f>
        <v>104749.63</v>
      </c>
      <c r="M57" s="28">
        <v>28579.760000000002</v>
      </c>
      <c r="N57" s="28">
        <v>76169.87</v>
      </c>
      <c r="O57" s="28">
        <f>+P57+Q57</f>
        <v>63403.75</v>
      </c>
      <c r="P57" s="28">
        <v>63403.75</v>
      </c>
      <c r="Q57" s="28">
        <v>0</v>
      </c>
      <c r="R57" s="28">
        <f>+S57+V57</f>
        <v>138489.04</v>
      </c>
      <c r="S57" s="28">
        <f>+T57+U57</f>
        <v>92282.52</v>
      </c>
      <c r="T57" s="28">
        <v>29393.78</v>
      </c>
      <c r="U57" s="28">
        <v>62888.740000000005</v>
      </c>
      <c r="V57" s="28">
        <f>+W57+X57</f>
        <v>46206.52</v>
      </c>
      <c r="W57" s="28">
        <v>46206.52</v>
      </c>
      <c r="X57" s="28">
        <v>0</v>
      </c>
      <c r="Y57" s="28">
        <f>+Z57+AC57</f>
        <v>137689.33000000002</v>
      </c>
      <c r="Z57" s="28">
        <f>+AA57+AB57</f>
        <v>70369.14</v>
      </c>
      <c r="AA57" s="28">
        <v>24960.99</v>
      </c>
      <c r="AB57" s="28">
        <v>45408.149999999994</v>
      </c>
      <c r="AC57" s="28">
        <f>+AD57+AE57</f>
        <v>67320.19</v>
      </c>
      <c r="AD57" s="28">
        <v>67320.19</v>
      </c>
      <c r="AE57" s="28">
        <v>0</v>
      </c>
      <c r="AF57" s="28">
        <f>+AG57+AJ57</f>
        <v>585999.75</v>
      </c>
      <c r="AG57" s="28">
        <f>+AH57+AI57</f>
        <v>360603.29</v>
      </c>
      <c r="AH57" s="28">
        <f>+F57+M57+T57+AA57</f>
        <v>101094.53000000001</v>
      </c>
      <c r="AI57" s="28">
        <f>+G57+N57+U57+AB57</f>
        <v>259508.75999999998</v>
      </c>
      <c r="AJ57" s="28">
        <f>+AK57+AL57</f>
        <v>225396.46</v>
      </c>
      <c r="AK57" s="28">
        <f>+I57+P57+W57+AD57</f>
        <v>225396.46</v>
      </c>
      <c r="AL57" s="28">
        <f>+J57+Q57+X57+AE57</f>
        <v>0</v>
      </c>
    </row>
    <row r="58" spans="1:40" s="39" customFormat="1" x14ac:dyDescent="0.25">
      <c r="A58" s="31"/>
      <c r="B58" s="40"/>
      <c r="C58" s="37" t="s">
        <v>101</v>
      </c>
      <c r="D58" s="28">
        <f>+E58+H58</f>
        <v>11107</v>
      </c>
      <c r="E58" s="28">
        <f>+F58+G58</f>
        <v>11107</v>
      </c>
      <c r="F58" s="28">
        <v>8510</v>
      </c>
      <c r="G58" s="28">
        <v>2597</v>
      </c>
      <c r="H58" s="28">
        <f>+I58+J58</f>
        <v>0</v>
      </c>
      <c r="I58" s="28">
        <v>0</v>
      </c>
      <c r="J58" s="28">
        <v>0</v>
      </c>
      <c r="K58" s="28">
        <f>+L58+O58</f>
        <v>15161.59</v>
      </c>
      <c r="L58" s="28">
        <f>+M58+N58</f>
        <v>15161.59</v>
      </c>
      <c r="M58" s="28">
        <v>10870.27</v>
      </c>
      <c r="N58" s="28">
        <v>4291.32</v>
      </c>
      <c r="O58" s="28">
        <f>+P58+Q58</f>
        <v>0</v>
      </c>
      <c r="P58" s="28">
        <v>0</v>
      </c>
      <c r="Q58" s="28">
        <v>0</v>
      </c>
      <c r="R58" s="28">
        <f>+S58+V58</f>
        <v>14357.3</v>
      </c>
      <c r="S58" s="28">
        <f>+T58+U58</f>
        <v>14357.3</v>
      </c>
      <c r="T58" s="28">
        <v>9949.73</v>
      </c>
      <c r="U58" s="28">
        <v>4407.57</v>
      </c>
      <c r="V58" s="28">
        <f>+W58+X58</f>
        <v>0</v>
      </c>
      <c r="W58" s="28">
        <v>0</v>
      </c>
      <c r="X58" s="28">
        <v>0</v>
      </c>
      <c r="Y58" s="28">
        <f>+Z58+AC58</f>
        <v>16820.36</v>
      </c>
      <c r="Z58" s="28">
        <f>+AA58+AB58</f>
        <v>16820.36</v>
      </c>
      <c r="AA58" s="28">
        <v>11604.03</v>
      </c>
      <c r="AB58" s="28">
        <v>5216.33</v>
      </c>
      <c r="AC58" s="28">
        <f>+AD58+AE58</f>
        <v>0</v>
      </c>
      <c r="AD58" s="28">
        <v>0</v>
      </c>
      <c r="AE58" s="28">
        <v>0</v>
      </c>
      <c r="AF58" s="28">
        <f>+AG58+AJ58</f>
        <v>57446.25</v>
      </c>
      <c r="AG58" s="28">
        <f>+AH58+AI58</f>
        <v>57446.25</v>
      </c>
      <c r="AH58" s="28">
        <f>+F58+M58+T58+AA58</f>
        <v>40934.03</v>
      </c>
      <c r="AI58" s="28">
        <f>+G58+N58+U58+AB58</f>
        <v>16512.22</v>
      </c>
      <c r="AJ58" s="28">
        <f>+AK58+AL58</f>
        <v>0</v>
      </c>
      <c r="AK58" s="28">
        <f>+I58+P58+W58+AD58</f>
        <v>0</v>
      </c>
      <c r="AL58" s="28">
        <f>+J58+Q58+X58+AE58</f>
        <v>0</v>
      </c>
    </row>
    <row r="59" spans="1:40" s="39" customFormat="1" x14ac:dyDescent="0.25">
      <c r="A59" s="31"/>
      <c r="B59" s="40"/>
      <c r="C59" s="37" t="s">
        <v>100</v>
      </c>
      <c r="D59" s="28">
        <f>+E59+H59</f>
        <v>0</v>
      </c>
      <c r="E59" s="28">
        <f>+F59+G59</f>
        <v>0</v>
      </c>
      <c r="F59" s="28">
        <v>0</v>
      </c>
      <c r="G59" s="28">
        <v>0</v>
      </c>
      <c r="H59" s="28">
        <f>+I59+J59</f>
        <v>0</v>
      </c>
      <c r="I59" s="28">
        <v>0</v>
      </c>
      <c r="J59" s="28">
        <v>0</v>
      </c>
      <c r="K59" s="28">
        <f>+L59+O59</f>
        <v>0</v>
      </c>
      <c r="L59" s="28">
        <f>+M59+N59</f>
        <v>0</v>
      </c>
      <c r="M59" s="28">
        <v>0</v>
      </c>
      <c r="N59" s="28">
        <v>0</v>
      </c>
      <c r="O59" s="28">
        <f>+P59+Q59</f>
        <v>0</v>
      </c>
      <c r="P59" s="28">
        <v>0</v>
      </c>
      <c r="Q59" s="28">
        <v>0</v>
      </c>
      <c r="R59" s="28">
        <f>+S59+V59</f>
        <v>147</v>
      </c>
      <c r="S59" s="28">
        <f>+T59+U59</f>
        <v>147</v>
      </c>
      <c r="T59" s="28">
        <v>147</v>
      </c>
      <c r="U59" s="28">
        <v>0</v>
      </c>
      <c r="V59" s="28">
        <f>+W59+X59</f>
        <v>0</v>
      </c>
      <c r="W59" s="28">
        <v>0</v>
      </c>
      <c r="X59" s="28">
        <v>0</v>
      </c>
      <c r="Y59" s="28">
        <f>+Z59+AC59</f>
        <v>0</v>
      </c>
      <c r="Z59" s="28">
        <f>+AA59+AB59</f>
        <v>0</v>
      </c>
      <c r="AA59" s="28">
        <v>0</v>
      </c>
      <c r="AB59" s="28">
        <v>0</v>
      </c>
      <c r="AC59" s="28">
        <f>+AD59+AE59</f>
        <v>0</v>
      </c>
      <c r="AD59" s="28">
        <v>0</v>
      </c>
      <c r="AE59" s="28">
        <v>0</v>
      </c>
      <c r="AF59" s="28">
        <f>+AG59+AJ59</f>
        <v>147</v>
      </c>
      <c r="AG59" s="28">
        <f>+AH59+AI59</f>
        <v>147</v>
      </c>
      <c r="AH59" s="28">
        <f>+F59+M59+T59+AA59</f>
        <v>147</v>
      </c>
      <c r="AI59" s="28">
        <f>+G59+N59+U59+AB59</f>
        <v>0</v>
      </c>
      <c r="AJ59" s="28">
        <f>+AK59+AL59</f>
        <v>0</v>
      </c>
      <c r="AK59" s="28">
        <f>+I59+P59+W59+AD59</f>
        <v>0</v>
      </c>
      <c r="AL59" s="28">
        <f>+J59+Q59+X59+AE59</f>
        <v>0</v>
      </c>
    </row>
    <row r="60" spans="1:40" s="39" customFormat="1" x14ac:dyDescent="0.25">
      <c r="A60" s="31"/>
      <c r="B60" s="40"/>
      <c r="C60" s="37" t="s">
        <v>99</v>
      </c>
      <c r="D60" s="28">
        <f>+E60+H60</f>
        <v>69143</v>
      </c>
      <c r="E60" s="28">
        <f>+F60+G60</f>
        <v>61943</v>
      </c>
      <c r="F60" s="28">
        <v>60889</v>
      </c>
      <c r="G60" s="28">
        <v>1054</v>
      </c>
      <c r="H60" s="28">
        <f>+I60+J60</f>
        <v>7200</v>
      </c>
      <c r="I60" s="28">
        <v>7200</v>
      </c>
      <c r="J60" s="28">
        <v>0</v>
      </c>
      <c r="K60" s="28">
        <f>+L60+O60</f>
        <v>63063.549999999996</v>
      </c>
      <c r="L60" s="28">
        <f>+M60+N60</f>
        <v>63063.549999999996</v>
      </c>
      <c r="M60" s="28">
        <v>56526.619999999995</v>
      </c>
      <c r="N60" s="28">
        <v>6536.93</v>
      </c>
      <c r="O60" s="28">
        <f>+P60+Q60</f>
        <v>0</v>
      </c>
      <c r="P60" s="28">
        <v>0</v>
      </c>
      <c r="Q60" s="28">
        <v>0</v>
      </c>
      <c r="R60" s="28">
        <f>+S60+V60</f>
        <v>44983.519999999997</v>
      </c>
      <c r="S60" s="28">
        <f>+T60+U60</f>
        <v>38597.919999999998</v>
      </c>
      <c r="T60" s="28">
        <v>31080.190000000002</v>
      </c>
      <c r="U60" s="28">
        <v>7517.73</v>
      </c>
      <c r="V60" s="28">
        <f>+W60+X60</f>
        <v>6385.6</v>
      </c>
      <c r="W60" s="28">
        <v>6385.6</v>
      </c>
      <c r="X60" s="28">
        <v>0</v>
      </c>
      <c r="Y60" s="28">
        <f>+Z60+AC60</f>
        <v>59489.39</v>
      </c>
      <c r="Z60" s="28">
        <f>+AA60+AB60</f>
        <v>59489.39</v>
      </c>
      <c r="AA60" s="28">
        <v>51091.1</v>
      </c>
      <c r="AB60" s="28">
        <v>8398.2900000000009</v>
      </c>
      <c r="AC60" s="28">
        <f>+AD60+AE60</f>
        <v>0</v>
      </c>
      <c r="AD60" s="28">
        <v>0</v>
      </c>
      <c r="AE60" s="28">
        <v>0</v>
      </c>
      <c r="AF60" s="28">
        <f>+AG60+AJ60</f>
        <v>236679.46000000002</v>
      </c>
      <c r="AG60" s="28">
        <f>+AH60+AI60</f>
        <v>223093.86000000002</v>
      </c>
      <c r="AH60" s="28">
        <f>+F60+M60+T60+AA60</f>
        <v>199586.91</v>
      </c>
      <c r="AI60" s="28">
        <f>+G60+N60+U60+AB60</f>
        <v>23506.95</v>
      </c>
      <c r="AJ60" s="28">
        <f>+AK60+AL60</f>
        <v>13585.6</v>
      </c>
      <c r="AK60" s="28">
        <f>+I60+P60+W60+AD60</f>
        <v>13585.6</v>
      </c>
      <c r="AL60" s="28">
        <f>+J60+Q60+X60+AE60</f>
        <v>0</v>
      </c>
    </row>
    <row r="61" spans="1:40" s="39" customFormat="1" x14ac:dyDescent="0.25">
      <c r="A61" s="31"/>
      <c r="B61" s="40"/>
      <c r="C61" s="37" t="s">
        <v>98</v>
      </c>
      <c r="D61" s="28">
        <f>+E61+H61</f>
        <v>67801</v>
      </c>
      <c r="E61" s="28">
        <f>+F61+G61</f>
        <v>32253</v>
      </c>
      <c r="F61" s="28">
        <v>6385</v>
      </c>
      <c r="G61" s="28">
        <v>25868</v>
      </c>
      <c r="H61" s="28">
        <f>+I61+J61</f>
        <v>35548</v>
      </c>
      <c r="I61" s="28">
        <v>35548</v>
      </c>
      <c r="J61" s="28">
        <v>0</v>
      </c>
      <c r="K61" s="28">
        <f>+L61+O61</f>
        <v>74773.86</v>
      </c>
      <c r="L61" s="28">
        <f>+M61+N61</f>
        <v>29263.26</v>
      </c>
      <c r="M61" s="28">
        <v>5050.59</v>
      </c>
      <c r="N61" s="28">
        <v>24212.67</v>
      </c>
      <c r="O61" s="28">
        <f>+P61+Q61</f>
        <v>45510.6</v>
      </c>
      <c r="P61" s="28">
        <v>45510.6</v>
      </c>
      <c r="Q61" s="28">
        <v>0</v>
      </c>
      <c r="R61" s="28">
        <f>+S61+V61</f>
        <v>127410.48999999999</v>
      </c>
      <c r="S61" s="28">
        <f>+T61+U61</f>
        <v>34045.340000000004</v>
      </c>
      <c r="T61" s="28">
        <v>4886.3900000000003</v>
      </c>
      <c r="U61" s="28">
        <v>29158.95</v>
      </c>
      <c r="V61" s="28">
        <f>+W61+X61</f>
        <v>93365.15</v>
      </c>
      <c r="W61" s="28">
        <v>93365.15</v>
      </c>
      <c r="X61" s="28">
        <v>0</v>
      </c>
      <c r="Y61" s="28">
        <f>+Z61+AC61</f>
        <v>80845.64</v>
      </c>
      <c r="Z61" s="28">
        <f>+AA61+AB61</f>
        <v>26725.839999999997</v>
      </c>
      <c r="AA61" s="28">
        <v>4724.17</v>
      </c>
      <c r="AB61" s="28">
        <v>22001.67</v>
      </c>
      <c r="AC61" s="28">
        <f>+AD61+AE61</f>
        <v>54119.8</v>
      </c>
      <c r="AD61" s="28">
        <v>54119.8</v>
      </c>
      <c r="AE61" s="28">
        <v>0</v>
      </c>
      <c r="AF61" s="28">
        <f>+AG61+AJ61</f>
        <v>350830.99</v>
      </c>
      <c r="AG61" s="28">
        <f>+AH61+AI61</f>
        <v>122287.44</v>
      </c>
      <c r="AH61" s="28">
        <f>+F61+M61+T61+AA61</f>
        <v>21046.15</v>
      </c>
      <c r="AI61" s="28">
        <f>+G61+N61+U61+AB61</f>
        <v>101241.29</v>
      </c>
      <c r="AJ61" s="28">
        <f>+AK61+AL61</f>
        <v>228543.55</v>
      </c>
      <c r="AK61" s="28">
        <f>+I61+P61+W61+AD61</f>
        <v>228543.55</v>
      </c>
      <c r="AL61" s="28">
        <f>+J61+Q61+X61+AE61</f>
        <v>0</v>
      </c>
    </row>
    <row r="62" spans="1:40" s="39" customFormat="1" x14ac:dyDescent="0.25">
      <c r="A62" s="31"/>
      <c r="B62" s="40"/>
      <c r="C62" s="37" t="s">
        <v>97</v>
      </c>
      <c r="D62" s="28">
        <f>+E62+H62</f>
        <v>19690</v>
      </c>
      <c r="E62" s="28">
        <f>+F62+G62</f>
        <v>19690</v>
      </c>
      <c r="F62" s="28">
        <v>17365</v>
      </c>
      <c r="G62" s="28">
        <v>2325</v>
      </c>
      <c r="H62" s="28">
        <f>+I62+J62</f>
        <v>0</v>
      </c>
      <c r="I62" s="28">
        <v>0</v>
      </c>
      <c r="J62" s="28">
        <v>0</v>
      </c>
      <c r="K62" s="28">
        <f>+L62+O62</f>
        <v>22019.599999999999</v>
      </c>
      <c r="L62" s="28">
        <f>+M62+N62</f>
        <v>22019.599999999999</v>
      </c>
      <c r="M62" s="28">
        <v>20499.8</v>
      </c>
      <c r="N62" s="28">
        <v>1519.8</v>
      </c>
      <c r="O62" s="28">
        <f>+P62+Q62</f>
        <v>0</v>
      </c>
      <c r="P62" s="28">
        <v>0</v>
      </c>
      <c r="Q62" s="28">
        <v>0</v>
      </c>
      <c r="R62" s="28">
        <f>+S62+V62</f>
        <v>19807.199999999997</v>
      </c>
      <c r="S62" s="28">
        <f>+T62+U62</f>
        <v>19807.199999999997</v>
      </c>
      <c r="T62" s="28">
        <v>15640.8</v>
      </c>
      <c r="U62" s="28">
        <v>4166.3999999999996</v>
      </c>
      <c r="V62" s="28">
        <f>+W62+X62</f>
        <v>0</v>
      </c>
      <c r="W62" s="28">
        <v>0</v>
      </c>
      <c r="X62" s="28">
        <v>0</v>
      </c>
      <c r="Y62" s="28">
        <f>+Z62+AC62</f>
        <v>16159</v>
      </c>
      <c r="Z62" s="28">
        <f>+AA62+AB62</f>
        <v>16159</v>
      </c>
      <c r="AA62" s="28">
        <v>14873.5</v>
      </c>
      <c r="AB62" s="28">
        <v>1285.5</v>
      </c>
      <c r="AC62" s="28">
        <f>+AD62+AE62</f>
        <v>0</v>
      </c>
      <c r="AD62" s="28"/>
      <c r="AE62" s="28">
        <v>0</v>
      </c>
      <c r="AF62" s="28">
        <f>+AG62+AJ62</f>
        <v>77675.8</v>
      </c>
      <c r="AG62" s="28">
        <f>+AH62+AI62</f>
        <v>77675.8</v>
      </c>
      <c r="AH62" s="28">
        <f>+F62+M62+T62+AA62</f>
        <v>68379.100000000006</v>
      </c>
      <c r="AI62" s="28">
        <f>+G62+N62+U62+AB62</f>
        <v>9296.7000000000007</v>
      </c>
      <c r="AJ62" s="28">
        <f>+AK62+AL62</f>
        <v>0</v>
      </c>
      <c r="AK62" s="28">
        <f>+I62+P62+W62+AD62</f>
        <v>0</v>
      </c>
      <c r="AL62" s="28">
        <f>+J62+Q62+X62+AE62</f>
        <v>0</v>
      </c>
    </row>
    <row r="63" spans="1:40" s="39" customFormat="1" x14ac:dyDescent="0.25">
      <c r="A63" s="31"/>
      <c r="B63" s="40"/>
      <c r="C63" s="21" t="s">
        <v>3</v>
      </c>
      <c r="D63" s="28">
        <f>+E63+H63</f>
        <v>44321</v>
      </c>
      <c r="E63" s="28">
        <f>+F63+G63</f>
        <v>44321</v>
      </c>
      <c r="F63" s="28">
        <v>29591</v>
      </c>
      <c r="G63" s="28">
        <v>14730</v>
      </c>
      <c r="H63" s="28">
        <f>+I63+J63</f>
        <v>0</v>
      </c>
      <c r="I63" s="28">
        <v>0</v>
      </c>
      <c r="J63" s="28">
        <v>0</v>
      </c>
      <c r="K63" s="28">
        <f>+L63+O63</f>
        <v>37357.570000000007</v>
      </c>
      <c r="L63" s="28">
        <f>+M63+N63</f>
        <v>37357.570000000007</v>
      </c>
      <c r="M63" s="28">
        <v>20935.760000000002</v>
      </c>
      <c r="N63" s="28">
        <v>16421.810000000001</v>
      </c>
      <c r="O63" s="28">
        <f>+P63+Q63</f>
        <v>0</v>
      </c>
      <c r="P63" s="28"/>
      <c r="Q63" s="28">
        <v>0</v>
      </c>
      <c r="R63" s="28">
        <f>+S63+V63</f>
        <v>31485.250000000004</v>
      </c>
      <c r="S63" s="28">
        <f>+T63+U63</f>
        <v>31485.250000000004</v>
      </c>
      <c r="T63" s="28">
        <v>16674.240000000002</v>
      </c>
      <c r="U63" s="28">
        <v>14811.010000000002</v>
      </c>
      <c r="V63" s="28">
        <f>+W63+X63</f>
        <v>0</v>
      </c>
      <c r="W63" s="28">
        <v>0</v>
      </c>
      <c r="X63" s="28">
        <v>0</v>
      </c>
      <c r="Y63" s="28">
        <f>+Z63+AC63</f>
        <v>36276.18</v>
      </c>
      <c r="Z63" s="28">
        <f>+AA63+AB63</f>
        <v>36276.18</v>
      </c>
      <c r="AA63" s="28">
        <v>20947.2</v>
      </c>
      <c r="AB63" s="28">
        <v>15328.98</v>
      </c>
      <c r="AC63" s="28">
        <f>+AD63+AE63</f>
        <v>0</v>
      </c>
      <c r="AD63" s="28">
        <v>0</v>
      </c>
      <c r="AE63" s="28">
        <v>0</v>
      </c>
      <c r="AF63" s="28">
        <f>+AG63+AJ63</f>
        <v>149440</v>
      </c>
      <c r="AG63" s="28">
        <f>+AH63+AI63</f>
        <v>149440</v>
      </c>
      <c r="AH63" s="28">
        <f>+F63+M63+T63+AA63</f>
        <v>88148.2</v>
      </c>
      <c r="AI63" s="28">
        <f>+G63+N63+U63+AB63</f>
        <v>61291.8</v>
      </c>
      <c r="AJ63" s="28">
        <f>+AK63+AL63</f>
        <v>0</v>
      </c>
      <c r="AK63" s="28">
        <f>+I63+P63+W63+AD63</f>
        <v>0</v>
      </c>
      <c r="AL63" s="28">
        <f>+J63+Q63+X63+AE63</f>
        <v>0</v>
      </c>
    </row>
    <row r="64" spans="1:40" s="39" customFormat="1" x14ac:dyDescent="0.25">
      <c r="A64" s="31"/>
      <c r="B64" s="40"/>
      <c r="C64" s="21" t="s">
        <v>2</v>
      </c>
      <c r="D64" s="28">
        <f>+E64+H64</f>
        <v>102798.79</v>
      </c>
      <c r="E64" s="28">
        <f>+F64+G64</f>
        <v>99798.79</v>
      </c>
      <c r="F64" s="28">
        <v>97704.09</v>
      </c>
      <c r="G64" s="28">
        <v>2094.6999999999998</v>
      </c>
      <c r="H64" s="28">
        <f>+I64+J64</f>
        <v>3000</v>
      </c>
      <c r="I64" s="28">
        <v>0</v>
      </c>
      <c r="J64" s="28">
        <v>3000</v>
      </c>
      <c r="K64" s="28">
        <f>+L64+O64</f>
        <v>106054.55</v>
      </c>
      <c r="L64" s="28">
        <f>+M64+N64</f>
        <v>103054.55</v>
      </c>
      <c r="M64" s="28">
        <v>97537.17</v>
      </c>
      <c r="N64" s="28">
        <v>5517.38</v>
      </c>
      <c r="O64" s="28">
        <f>+P64+Q64</f>
        <v>3000</v>
      </c>
      <c r="P64" s="28">
        <v>0</v>
      </c>
      <c r="Q64" s="28">
        <v>3000</v>
      </c>
      <c r="R64" s="28">
        <f>+S64+V64</f>
        <v>109477.77999999998</v>
      </c>
      <c r="S64" s="28">
        <f>+T64+U64</f>
        <v>105475.76999999999</v>
      </c>
      <c r="T64" s="28">
        <v>97269.359999999986</v>
      </c>
      <c r="U64" s="28">
        <v>8206.41</v>
      </c>
      <c r="V64" s="28">
        <f>+W64+X64</f>
        <v>4002.01</v>
      </c>
      <c r="W64" s="28">
        <v>0</v>
      </c>
      <c r="X64" s="28">
        <v>4002.01</v>
      </c>
      <c r="Y64" s="28">
        <f>+Z64+AC64</f>
        <v>124799.08000000002</v>
      </c>
      <c r="Z64" s="28">
        <f>+AA64+AB64</f>
        <v>106900.69000000002</v>
      </c>
      <c r="AA64" s="28">
        <v>101437.28000000001</v>
      </c>
      <c r="AB64" s="28">
        <v>5463.41</v>
      </c>
      <c r="AC64" s="28">
        <f>+AD64+AE64</f>
        <v>17898.39</v>
      </c>
      <c r="AD64" s="28">
        <v>8499.43</v>
      </c>
      <c r="AE64" s="28">
        <v>9398.9599999999991</v>
      </c>
      <c r="AF64" s="28">
        <f>+AG64+AJ64</f>
        <v>443130.20000000007</v>
      </c>
      <c r="AG64" s="28">
        <f>+AH64+AI64</f>
        <v>415229.80000000005</v>
      </c>
      <c r="AH64" s="28">
        <f>+F64+M64+T64+AA64</f>
        <v>393947.9</v>
      </c>
      <c r="AI64" s="28">
        <f>+G64+N64+U64+AB64</f>
        <v>21281.9</v>
      </c>
      <c r="AJ64" s="28">
        <f>+AK64+AL64</f>
        <v>27900.400000000001</v>
      </c>
      <c r="AK64" s="28">
        <f>+I64+P64+W64+AD64</f>
        <v>8499.43</v>
      </c>
      <c r="AL64" s="28">
        <f>+J64+Q64+X64+AE64</f>
        <v>19400.97</v>
      </c>
    </row>
    <row r="65" spans="1:38" s="4" customFormat="1" x14ac:dyDescent="0.25">
      <c r="A65" s="22"/>
      <c r="B65" s="19"/>
      <c r="C65" s="21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</row>
    <row r="66" spans="1:38" s="24" customFormat="1" x14ac:dyDescent="0.25">
      <c r="A66" s="22"/>
      <c r="B66" s="16" t="s">
        <v>96</v>
      </c>
      <c r="C66" s="38"/>
      <c r="D66" s="27">
        <f>+E66+H66</f>
        <v>734977.94</v>
      </c>
      <c r="E66" s="27">
        <f>+F66+G66</f>
        <v>116162.98</v>
      </c>
      <c r="F66" s="27">
        <f>SUM(F67:F71)</f>
        <v>30671.059999999998</v>
      </c>
      <c r="G66" s="27">
        <f>SUM(G67:G71)</f>
        <v>85491.92</v>
      </c>
      <c r="H66" s="27">
        <f>+I66+J66</f>
        <v>618814.96</v>
      </c>
      <c r="I66" s="27">
        <f>SUM(I67:I71)</f>
        <v>618814.96</v>
      </c>
      <c r="J66" s="27">
        <f>SUM(J67:J71)</f>
        <v>0</v>
      </c>
      <c r="K66" s="27">
        <f>+L66+O66</f>
        <v>1140936.1599999999</v>
      </c>
      <c r="L66" s="27">
        <f>+M66+N66</f>
        <v>121320.16</v>
      </c>
      <c r="M66" s="27">
        <f>SUM(M67:M71)</f>
        <v>42524.93</v>
      </c>
      <c r="N66" s="27">
        <f>SUM(N67:N71)</f>
        <v>78795.23</v>
      </c>
      <c r="O66" s="27">
        <f>+P66+Q66</f>
        <v>1019616</v>
      </c>
      <c r="P66" s="27">
        <f>SUM(P67:P71)</f>
        <v>1019616</v>
      </c>
      <c r="Q66" s="27">
        <f>SUM(Q67:Q71)</f>
        <v>0</v>
      </c>
      <c r="R66" s="27">
        <f>+S66+V66</f>
        <v>1115560.69</v>
      </c>
      <c r="S66" s="27">
        <f>+T66+U66</f>
        <v>98434.28</v>
      </c>
      <c r="T66" s="27">
        <f>SUM(T67:T71)</f>
        <v>35615.83</v>
      </c>
      <c r="U66" s="27">
        <f>SUM(U67:U71)</f>
        <v>62818.45</v>
      </c>
      <c r="V66" s="27">
        <f>+W66+X66</f>
        <v>1017126.4099999999</v>
      </c>
      <c r="W66" s="27">
        <f>SUM(W67:W71)</f>
        <v>1017126.4099999999</v>
      </c>
      <c r="X66" s="27">
        <f>SUM(X67:X71)</f>
        <v>0</v>
      </c>
      <c r="Y66" s="27">
        <f>+Z66+AC66</f>
        <v>1336453.6499999999</v>
      </c>
      <c r="Z66" s="27">
        <f>+AA66+AB66</f>
        <v>104988.65</v>
      </c>
      <c r="AA66" s="27">
        <f>SUM(AA67:AA71)</f>
        <v>35643.699999999997</v>
      </c>
      <c r="AB66" s="27">
        <f>SUM(AB67:AB71)</f>
        <v>69344.95</v>
      </c>
      <c r="AC66" s="27">
        <f>+AD66+AE66</f>
        <v>1231465</v>
      </c>
      <c r="AD66" s="27">
        <f>SUM(AD67:AD71)</f>
        <v>1231465</v>
      </c>
      <c r="AE66" s="27">
        <f>SUM(AE67:AE71)</f>
        <v>0</v>
      </c>
      <c r="AF66" s="27">
        <f>+AG66+AJ66</f>
        <v>4327928.4400000004</v>
      </c>
      <c r="AG66" s="27">
        <f>+AH66+AI66</f>
        <v>440906.06999999995</v>
      </c>
      <c r="AH66" s="27">
        <f>SUM(AH67:AH71)</f>
        <v>144455.52000000002</v>
      </c>
      <c r="AI66" s="27">
        <f>SUM(AI67:AI71)</f>
        <v>296450.54999999993</v>
      </c>
      <c r="AJ66" s="27">
        <f>+AK66+AL66</f>
        <v>3887022.37</v>
      </c>
      <c r="AK66" s="27">
        <f>SUM(AK67:AK71)</f>
        <v>3887022.37</v>
      </c>
      <c r="AL66" s="27">
        <f>SUM(AL67:AL71)</f>
        <v>0</v>
      </c>
    </row>
    <row r="67" spans="1:38" s="4" customFormat="1" x14ac:dyDescent="0.25">
      <c r="A67" s="22"/>
      <c r="B67" s="16"/>
      <c r="C67" s="7" t="s">
        <v>95</v>
      </c>
      <c r="D67" s="18">
        <f>+E67+H67</f>
        <v>52342.64</v>
      </c>
      <c r="E67" s="18">
        <f>+F67+G67</f>
        <v>52342.64</v>
      </c>
      <c r="F67" s="18">
        <v>19431.099999999999</v>
      </c>
      <c r="G67" s="18">
        <v>32911.54</v>
      </c>
      <c r="H67" s="18">
        <f>+I67+J67</f>
        <v>0</v>
      </c>
      <c r="I67" s="18">
        <v>0</v>
      </c>
      <c r="J67" s="18">
        <v>0</v>
      </c>
      <c r="K67" s="18">
        <f>+L67+O67</f>
        <v>53872.600000000006</v>
      </c>
      <c r="L67" s="18">
        <f>+M67+N67</f>
        <v>53872.600000000006</v>
      </c>
      <c r="M67" s="18">
        <v>30075.360000000001</v>
      </c>
      <c r="N67" s="18">
        <v>23797.24</v>
      </c>
      <c r="O67" s="18">
        <f>+P67+Q67</f>
        <v>0</v>
      </c>
      <c r="P67" s="18">
        <v>0</v>
      </c>
      <c r="Q67" s="18">
        <v>0</v>
      </c>
      <c r="R67" s="18">
        <f>+S67+V67</f>
        <v>48103.020000000004</v>
      </c>
      <c r="S67" s="18">
        <f>+T67+U67</f>
        <v>48103.020000000004</v>
      </c>
      <c r="T67" s="18">
        <v>22578.870000000003</v>
      </c>
      <c r="U67" s="18">
        <v>25524.149999999998</v>
      </c>
      <c r="V67" s="18">
        <f>+W67+X67</f>
        <v>0</v>
      </c>
      <c r="W67" s="18">
        <v>0</v>
      </c>
      <c r="X67" s="18">
        <v>0</v>
      </c>
      <c r="Y67" s="18">
        <f>+Z67+AC67</f>
        <v>53655.040000000001</v>
      </c>
      <c r="Z67" s="18">
        <f>+AA67+AB67</f>
        <v>53655.040000000001</v>
      </c>
      <c r="AA67" s="18">
        <v>24713.25</v>
      </c>
      <c r="AB67" s="18">
        <v>28941.79</v>
      </c>
      <c r="AC67" s="18">
        <f>+AD67+AE67</f>
        <v>0</v>
      </c>
      <c r="AD67" s="18">
        <v>0</v>
      </c>
      <c r="AE67" s="18">
        <v>0</v>
      </c>
      <c r="AF67" s="18">
        <f>+AG67+AJ67</f>
        <v>207973.3</v>
      </c>
      <c r="AG67" s="18">
        <f>+AH67+AI67</f>
        <v>207973.3</v>
      </c>
      <c r="AH67" s="18">
        <f>+F67+M67+T67+AA67</f>
        <v>96798.58</v>
      </c>
      <c r="AI67" s="18">
        <f>+G67+N67+U67+AB67</f>
        <v>111174.72</v>
      </c>
      <c r="AJ67" s="18">
        <f>+AK67+AL67</f>
        <v>0</v>
      </c>
      <c r="AK67" s="18">
        <f>+I67+P67+W67+AD67</f>
        <v>0</v>
      </c>
      <c r="AL67" s="18">
        <f>+J67+Q67+X67+AE67</f>
        <v>0</v>
      </c>
    </row>
    <row r="68" spans="1:38" s="4" customFormat="1" x14ac:dyDescent="0.25">
      <c r="A68" s="22"/>
      <c r="B68" s="16"/>
      <c r="C68" s="37" t="s">
        <v>94</v>
      </c>
      <c r="D68" s="18">
        <f>+E68+H68</f>
        <v>3011.58</v>
      </c>
      <c r="E68" s="18">
        <f>+F68+G68</f>
        <v>3011.58</v>
      </c>
      <c r="F68" s="18">
        <v>2864.6</v>
      </c>
      <c r="G68" s="18">
        <v>146.97999999999999</v>
      </c>
      <c r="H68" s="18">
        <f>+I68+J68</f>
        <v>0</v>
      </c>
      <c r="I68" s="18">
        <v>0</v>
      </c>
      <c r="J68" s="18">
        <v>0</v>
      </c>
      <c r="K68" s="18">
        <f>+L68+O68</f>
        <v>549.4</v>
      </c>
      <c r="L68" s="18">
        <f>+M68+N68</f>
        <v>549.4</v>
      </c>
      <c r="M68" s="18">
        <v>438.74999999999994</v>
      </c>
      <c r="N68" s="18">
        <v>110.65</v>
      </c>
      <c r="O68" s="18">
        <f>+P68+Q68</f>
        <v>0</v>
      </c>
      <c r="P68" s="18">
        <v>0</v>
      </c>
      <c r="Q68" s="18">
        <v>0</v>
      </c>
      <c r="R68" s="18">
        <f>+S68+V68</f>
        <v>3630.54</v>
      </c>
      <c r="S68" s="18">
        <f>+T68+U68</f>
        <v>3630.54</v>
      </c>
      <c r="T68" s="18">
        <v>3490.53</v>
      </c>
      <c r="U68" s="18">
        <v>140.01</v>
      </c>
      <c r="V68" s="18">
        <f>+W68+X68</f>
        <v>0</v>
      </c>
      <c r="W68" s="18">
        <v>0</v>
      </c>
      <c r="X68" s="18">
        <v>0</v>
      </c>
      <c r="Y68" s="18">
        <f>+Z68+AC68</f>
        <v>2101.1</v>
      </c>
      <c r="Z68" s="18">
        <f>+AA68+AB68</f>
        <v>2101.1</v>
      </c>
      <c r="AA68" s="18">
        <v>2024.67</v>
      </c>
      <c r="AB68" s="18">
        <v>76.430000000000007</v>
      </c>
      <c r="AC68" s="18">
        <f>+AD68+AE68</f>
        <v>0</v>
      </c>
      <c r="AD68" s="18">
        <v>0</v>
      </c>
      <c r="AE68" s="18">
        <v>0</v>
      </c>
      <c r="AF68" s="18">
        <f>+AG68+AJ68</f>
        <v>9292.619999999999</v>
      </c>
      <c r="AG68" s="18">
        <f>+AH68+AI68</f>
        <v>9292.619999999999</v>
      </c>
      <c r="AH68" s="18">
        <f>+F68+M68+T68+AA68</f>
        <v>8818.5499999999993</v>
      </c>
      <c r="AI68" s="18">
        <f>+G68+N68+U68+AB68</f>
        <v>474.07</v>
      </c>
      <c r="AJ68" s="18">
        <f>+AK68+AL68</f>
        <v>0</v>
      </c>
      <c r="AK68" s="18">
        <f>+I68+P68+W68+AD68</f>
        <v>0</v>
      </c>
      <c r="AL68" s="18">
        <f>+J68+Q68+X68+AE68</f>
        <v>0</v>
      </c>
    </row>
    <row r="69" spans="1:38" s="4" customFormat="1" x14ac:dyDescent="0.25">
      <c r="A69" s="22"/>
      <c r="B69" s="16"/>
      <c r="C69" s="37" t="s">
        <v>93</v>
      </c>
      <c r="D69" s="18">
        <f>+E69+H69</f>
        <v>4518.3600000000006</v>
      </c>
      <c r="E69" s="18">
        <f>+F69+G69</f>
        <v>4518.3600000000006</v>
      </c>
      <c r="F69" s="18">
        <v>4518.3600000000006</v>
      </c>
      <c r="G69" s="18">
        <v>0</v>
      </c>
      <c r="H69" s="18">
        <f>+I69+J69</f>
        <v>0</v>
      </c>
      <c r="I69" s="18">
        <v>0</v>
      </c>
      <c r="J69" s="18">
        <v>0</v>
      </c>
      <c r="K69" s="18">
        <f>+L69+O69</f>
        <v>6399.8</v>
      </c>
      <c r="L69" s="18">
        <f>+M69+N69</f>
        <v>6399.8</v>
      </c>
      <c r="M69" s="18">
        <v>6399.8</v>
      </c>
      <c r="N69" s="18">
        <v>0</v>
      </c>
      <c r="O69" s="18">
        <f>+P69+Q69</f>
        <v>0</v>
      </c>
      <c r="P69" s="18">
        <v>0</v>
      </c>
      <c r="Q69" s="18">
        <v>0</v>
      </c>
      <c r="R69" s="18">
        <f>+S69+V69</f>
        <v>8323.44</v>
      </c>
      <c r="S69" s="18">
        <f>+T69+U69</f>
        <v>8323.44</v>
      </c>
      <c r="T69" s="18">
        <v>8323.44</v>
      </c>
      <c r="U69" s="18">
        <v>0</v>
      </c>
      <c r="V69" s="18">
        <f>+W69+X69</f>
        <v>0</v>
      </c>
      <c r="W69" s="18">
        <v>0</v>
      </c>
      <c r="X69" s="18">
        <v>0</v>
      </c>
      <c r="Y69" s="18">
        <f>+Z69+AC69</f>
        <v>5251.12</v>
      </c>
      <c r="Z69" s="18">
        <f>+AA69+AB69</f>
        <v>5251.12</v>
      </c>
      <c r="AA69" s="18">
        <v>5251.12</v>
      </c>
      <c r="AB69" s="18">
        <v>0</v>
      </c>
      <c r="AC69" s="18">
        <f>+AD69+AE69</f>
        <v>0</v>
      </c>
      <c r="AD69" s="18">
        <v>0</v>
      </c>
      <c r="AE69" s="18">
        <v>0</v>
      </c>
      <c r="AF69" s="18">
        <f>+AG69+AJ69</f>
        <v>24492.719999999998</v>
      </c>
      <c r="AG69" s="18">
        <f>+AH69+AI69</f>
        <v>24492.719999999998</v>
      </c>
      <c r="AH69" s="18">
        <f>+F69+M69+T69+AA69</f>
        <v>24492.719999999998</v>
      </c>
      <c r="AI69" s="18">
        <f>+G69+N69+U69+AB69</f>
        <v>0</v>
      </c>
      <c r="AJ69" s="18">
        <f>+AK69+AL69</f>
        <v>0</v>
      </c>
      <c r="AK69" s="18">
        <f>+I69+P69+W69+AD69</f>
        <v>0</v>
      </c>
      <c r="AL69" s="18">
        <f>+J69+Q69+X69+AE69</f>
        <v>0</v>
      </c>
    </row>
    <row r="70" spans="1:38" s="4" customFormat="1" x14ac:dyDescent="0.25">
      <c r="A70" s="22"/>
      <c r="B70" s="16"/>
      <c r="C70" s="21" t="s">
        <v>3</v>
      </c>
      <c r="D70" s="18">
        <f>+E70+H70</f>
        <v>3866</v>
      </c>
      <c r="E70" s="18">
        <f>+F70+G70</f>
        <v>3866</v>
      </c>
      <c r="F70" s="18">
        <v>3857</v>
      </c>
      <c r="G70" s="18">
        <v>9</v>
      </c>
      <c r="H70" s="18">
        <f>+I70+J70</f>
        <v>0</v>
      </c>
      <c r="I70" s="18">
        <v>0</v>
      </c>
      <c r="J70" s="18">
        <v>0</v>
      </c>
      <c r="K70" s="18">
        <f>+L70+O70</f>
        <v>5745.9599999999991</v>
      </c>
      <c r="L70" s="18">
        <f>+M70+N70</f>
        <v>5745.9599999999991</v>
      </c>
      <c r="M70" s="18">
        <v>5611.0199999999995</v>
      </c>
      <c r="N70" s="18">
        <v>134.94</v>
      </c>
      <c r="O70" s="18">
        <f>+P70+Q70</f>
        <v>0</v>
      </c>
      <c r="P70" s="18">
        <v>0</v>
      </c>
      <c r="Q70" s="18">
        <v>0</v>
      </c>
      <c r="R70" s="18">
        <f>+S70+V70</f>
        <v>1311.17</v>
      </c>
      <c r="S70" s="18">
        <f>+T70+U70</f>
        <v>1311.17</v>
      </c>
      <c r="T70" s="18">
        <v>1222.99</v>
      </c>
      <c r="U70" s="18">
        <v>88.18</v>
      </c>
      <c r="V70" s="18">
        <f>+W70+X70</f>
        <v>0</v>
      </c>
      <c r="W70" s="18">
        <v>0</v>
      </c>
      <c r="X70" s="18">
        <v>0</v>
      </c>
      <c r="Y70" s="18">
        <f>+Z70+AC70</f>
        <v>3733.66</v>
      </c>
      <c r="Z70" s="18">
        <f>+AA70+AB70</f>
        <v>3733.66</v>
      </c>
      <c r="AA70" s="18">
        <v>3654.66</v>
      </c>
      <c r="AB70" s="18">
        <v>79</v>
      </c>
      <c r="AC70" s="18">
        <f>+AD70+AE70</f>
        <v>0</v>
      </c>
      <c r="AD70" s="18">
        <v>0</v>
      </c>
      <c r="AE70" s="18">
        <v>0</v>
      </c>
      <c r="AF70" s="18">
        <f>+AG70+AJ70</f>
        <v>14656.79</v>
      </c>
      <c r="AG70" s="18">
        <f>+AH70+AI70</f>
        <v>14656.79</v>
      </c>
      <c r="AH70" s="18">
        <f>+F70+M70+T70+AA70</f>
        <v>14345.67</v>
      </c>
      <c r="AI70" s="18">
        <f>+G70+N70+U70+AB70</f>
        <v>311.12</v>
      </c>
      <c r="AJ70" s="18">
        <f>+AK70+AL70</f>
        <v>0</v>
      </c>
      <c r="AK70" s="18">
        <f>+I70+P70+W70+AD70</f>
        <v>0</v>
      </c>
      <c r="AL70" s="18">
        <f>+J70+Q70+X70+AE70</f>
        <v>0</v>
      </c>
    </row>
    <row r="71" spans="1:38" s="4" customFormat="1" x14ac:dyDescent="0.25">
      <c r="A71" s="22"/>
      <c r="B71" s="16"/>
      <c r="C71" s="21" t="s">
        <v>2</v>
      </c>
      <c r="D71" s="18">
        <f>+E71+H71</f>
        <v>671239.36</v>
      </c>
      <c r="E71" s="18">
        <f>+F71+G71</f>
        <v>52424.399999999994</v>
      </c>
      <c r="F71" s="18">
        <v>0</v>
      </c>
      <c r="G71" s="18">
        <v>52424.399999999994</v>
      </c>
      <c r="H71" s="18">
        <f>+I71+J71</f>
        <v>618814.96</v>
      </c>
      <c r="I71" s="18">
        <v>618814.96</v>
      </c>
      <c r="J71" s="18">
        <v>0</v>
      </c>
      <c r="K71" s="18">
        <f>+L71+O71</f>
        <v>1074368.3999999999</v>
      </c>
      <c r="L71" s="18">
        <f>+M71+N71</f>
        <v>54752.399999999994</v>
      </c>
      <c r="M71" s="18">
        <v>0</v>
      </c>
      <c r="N71" s="18">
        <v>54752.399999999994</v>
      </c>
      <c r="O71" s="18">
        <f>+P71+Q71</f>
        <v>1019616</v>
      </c>
      <c r="P71" s="18">
        <v>1019616</v>
      </c>
      <c r="Q71" s="18">
        <v>0</v>
      </c>
      <c r="R71" s="18">
        <f>+S71+V71</f>
        <v>1054192.52</v>
      </c>
      <c r="S71" s="18">
        <f>+T71+U71</f>
        <v>37066.11</v>
      </c>
      <c r="T71" s="18">
        <v>0</v>
      </c>
      <c r="U71" s="18">
        <v>37066.11</v>
      </c>
      <c r="V71" s="18">
        <f>+W71+X71</f>
        <v>1017126.4099999999</v>
      </c>
      <c r="W71" s="18">
        <v>1017126.4099999999</v>
      </c>
      <c r="X71" s="18">
        <v>0</v>
      </c>
      <c r="Y71" s="18">
        <f>+Z71+AC71</f>
        <v>1271712.73</v>
      </c>
      <c r="Z71" s="18">
        <f>+AA71+AB71</f>
        <v>40247.729999999996</v>
      </c>
      <c r="AA71" s="18">
        <v>0</v>
      </c>
      <c r="AB71" s="18">
        <v>40247.729999999996</v>
      </c>
      <c r="AC71" s="18">
        <f>+AD71+AE71</f>
        <v>1231465</v>
      </c>
      <c r="AD71" s="18">
        <v>1231465</v>
      </c>
      <c r="AE71" s="18">
        <v>0</v>
      </c>
      <c r="AF71" s="18">
        <f>+AG71+AJ71</f>
        <v>4071513.0100000002</v>
      </c>
      <c r="AG71" s="18">
        <f>+AH71+AI71</f>
        <v>184490.63999999996</v>
      </c>
      <c r="AH71" s="18">
        <f>+F71+M71+T71+AA71</f>
        <v>0</v>
      </c>
      <c r="AI71" s="18">
        <f>+G71+N71+U71+AB71</f>
        <v>184490.63999999996</v>
      </c>
      <c r="AJ71" s="18">
        <f>+AK71+AL71</f>
        <v>3887022.37</v>
      </c>
      <c r="AK71" s="18">
        <f>+I71+P71+W71+AD71</f>
        <v>3887022.37</v>
      </c>
      <c r="AL71" s="18">
        <f>+J71+Q71+X71+AE71</f>
        <v>0</v>
      </c>
    </row>
    <row r="72" spans="1:38" s="4" customFormat="1" x14ac:dyDescent="0.25">
      <c r="A72" s="22"/>
      <c r="B72" s="19"/>
      <c r="C72" s="21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</row>
    <row r="73" spans="1:38" s="24" customFormat="1" x14ac:dyDescent="0.25">
      <c r="A73" s="22"/>
      <c r="B73" s="16" t="s">
        <v>92</v>
      </c>
      <c r="C73" s="38"/>
      <c r="D73" s="27">
        <f>+E73+H73</f>
        <v>98005</v>
      </c>
      <c r="E73" s="27">
        <f>+F73+G73</f>
        <v>98005</v>
      </c>
      <c r="F73" s="27">
        <f>SUM(F74:F78)</f>
        <v>85793</v>
      </c>
      <c r="G73" s="27">
        <f>SUM(G74:G78)</f>
        <v>12212</v>
      </c>
      <c r="H73" s="27">
        <f>+I73+J73</f>
        <v>0</v>
      </c>
      <c r="I73" s="27">
        <f>SUM(I74:I78)</f>
        <v>0</v>
      </c>
      <c r="J73" s="27">
        <f>SUM(J74:J78)</f>
        <v>0</v>
      </c>
      <c r="K73" s="27">
        <f>+L73+O73</f>
        <v>123052.37</v>
      </c>
      <c r="L73" s="27">
        <f>+M73+N73</f>
        <v>119047.37</v>
      </c>
      <c r="M73" s="27">
        <f>SUM(M74:M78)</f>
        <v>104112.04999999999</v>
      </c>
      <c r="N73" s="27">
        <f>SUM(N74:N78)</f>
        <v>14935.32</v>
      </c>
      <c r="O73" s="27">
        <f>+P73+Q73</f>
        <v>4005</v>
      </c>
      <c r="P73" s="27">
        <f>SUM(P74:P78)</f>
        <v>4005</v>
      </c>
      <c r="Q73" s="27">
        <f>SUM(Q74:Q78)</f>
        <v>0</v>
      </c>
      <c r="R73" s="27">
        <f>+S73+V73</f>
        <v>105689.07</v>
      </c>
      <c r="S73" s="27">
        <f>+T73+U73</f>
        <v>101928.48000000001</v>
      </c>
      <c r="T73" s="27">
        <f>SUM(T74:T78)</f>
        <v>91420.49</v>
      </c>
      <c r="U73" s="27">
        <f>SUM(U74:U78)</f>
        <v>10507.99</v>
      </c>
      <c r="V73" s="27">
        <f>+W73+X73</f>
        <v>3760.59</v>
      </c>
      <c r="W73" s="27">
        <f>SUM(W74:W78)</f>
        <v>3760.59</v>
      </c>
      <c r="X73" s="27">
        <f>SUM(X74:X78)</f>
        <v>0</v>
      </c>
      <c r="Y73" s="27">
        <f>+Z73+AC73</f>
        <v>89372.82</v>
      </c>
      <c r="Z73" s="27">
        <f>+AA73+AB73</f>
        <v>84475.650000000009</v>
      </c>
      <c r="AA73" s="27">
        <f>SUM(AA74:AA78)</f>
        <v>76449.490000000005</v>
      </c>
      <c r="AB73" s="27">
        <f>SUM(AB74:AB78)</f>
        <v>8026.16</v>
      </c>
      <c r="AC73" s="27">
        <f>+AD73+AE73</f>
        <v>4897.17</v>
      </c>
      <c r="AD73" s="27">
        <f>SUM(AD74:AD78)</f>
        <v>4897.17</v>
      </c>
      <c r="AE73" s="27">
        <f>SUM(AE74:AE78)</f>
        <v>0</v>
      </c>
      <c r="AF73" s="27">
        <f>+AG73+AJ73</f>
        <v>416119.26</v>
      </c>
      <c r="AG73" s="27">
        <f>+AH73+AI73</f>
        <v>403456.5</v>
      </c>
      <c r="AH73" s="27">
        <f>SUM(AH74:AH78)</f>
        <v>357775.02999999997</v>
      </c>
      <c r="AI73" s="27">
        <f>SUM(AI74:AI78)</f>
        <v>45681.47</v>
      </c>
      <c r="AJ73" s="27">
        <f>+AK73+AL73</f>
        <v>12662.76</v>
      </c>
      <c r="AK73" s="27">
        <f>SUM(AK74:AK78)</f>
        <v>12662.76</v>
      </c>
      <c r="AL73" s="27">
        <f>SUM(AL74:AL78)</f>
        <v>0</v>
      </c>
    </row>
    <row r="74" spans="1:38" s="4" customFormat="1" x14ac:dyDescent="0.25">
      <c r="A74" s="22"/>
      <c r="B74" s="19"/>
      <c r="C74" s="37" t="s">
        <v>91</v>
      </c>
      <c r="D74" s="18">
        <f>+E74+H74</f>
        <v>66599</v>
      </c>
      <c r="E74" s="18">
        <f>+F74+G74</f>
        <v>66599</v>
      </c>
      <c r="F74" s="18">
        <v>55217</v>
      </c>
      <c r="G74" s="18">
        <v>11382</v>
      </c>
      <c r="H74" s="18">
        <f>+I74+J74</f>
        <v>0</v>
      </c>
      <c r="I74" s="18">
        <v>0</v>
      </c>
      <c r="J74" s="18">
        <v>0</v>
      </c>
      <c r="K74" s="18">
        <f>+L74+O74</f>
        <v>75832.5</v>
      </c>
      <c r="L74" s="18">
        <f>+M74+N74</f>
        <v>75832.5</v>
      </c>
      <c r="M74" s="18">
        <v>64702.68</v>
      </c>
      <c r="N74" s="18">
        <v>11129.82</v>
      </c>
      <c r="O74" s="18">
        <f>+P74+Q74</f>
        <v>0</v>
      </c>
      <c r="P74" s="18">
        <v>0</v>
      </c>
      <c r="Q74" s="18">
        <v>0</v>
      </c>
      <c r="R74" s="18">
        <f>+S74+V74</f>
        <v>62667.73</v>
      </c>
      <c r="S74" s="18">
        <f>+T74+U74</f>
        <v>62667.73</v>
      </c>
      <c r="T74" s="18">
        <v>54046.15</v>
      </c>
      <c r="U74" s="18">
        <v>8621.58</v>
      </c>
      <c r="V74" s="18">
        <f>+W74+X74</f>
        <v>0</v>
      </c>
      <c r="W74" s="18">
        <v>0</v>
      </c>
      <c r="X74" s="18">
        <v>0</v>
      </c>
      <c r="Y74" s="18">
        <f>+Z74+AC74</f>
        <v>50936.100000000006</v>
      </c>
      <c r="Z74" s="18">
        <f>+AA74+AB74</f>
        <v>50438.930000000008</v>
      </c>
      <c r="AA74" s="18">
        <v>42490.770000000004</v>
      </c>
      <c r="AB74" s="18">
        <v>7948.16</v>
      </c>
      <c r="AC74" s="18">
        <f>+AD74+AE74</f>
        <v>497.17</v>
      </c>
      <c r="AD74" s="18">
        <v>497.17</v>
      </c>
      <c r="AE74" s="18">
        <v>0</v>
      </c>
      <c r="AF74" s="18">
        <f>+AG74+AJ74</f>
        <v>256035.33</v>
      </c>
      <c r="AG74" s="18">
        <f>+AH74+AI74</f>
        <v>255538.15999999997</v>
      </c>
      <c r="AH74" s="18">
        <f>+F74+M74+T74+AA74</f>
        <v>216456.59999999998</v>
      </c>
      <c r="AI74" s="18">
        <f>+G74+N74+U74+AB74</f>
        <v>39081.56</v>
      </c>
      <c r="AJ74" s="18">
        <f>+AK74+AL74</f>
        <v>497.17</v>
      </c>
      <c r="AK74" s="18">
        <f>+I74+P74+W74+AD74</f>
        <v>497.17</v>
      </c>
      <c r="AL74" s="18">
        <f>+J74+Q74+X74+AE74</f>
        <v>0</v>
      </c>
    </row>
    <row r="75" spans="1:38" s="4" customFormat="1" x14ac:dyDescent="0.25">
      <c r="A75" s="22"/>
      <c r="B75" s="19"/>
      <c r="C75" s="21" t="s">
        <v>90</v>
      </c>
      <c r="D75" s="18">
        <f>+E75+H75</f>
        <v>0</v>
      </c>
      <c r="E75" s="18">
        <f>+F75+G75</f>
        <v>0</v>
      </c>
      <c r="F75" s="18">
        <v>0</v>
      </c>
      <c r="G75" s="18">
        <v>0</v>
      </c>
      <c r="H75" s="18">
        <f>+I75+J75</f>
        <v>0</v>
      </c>
      <c r="I75" s="18">
        <v>0</v>
      </c>
      <c r="J75" s="18">
        <v>0</v>
      </c>
      <c r="K75" s="18">
        <f>+L75+O75</f>
        <v>0</v>
      </c>
      <c r="L75" s="18">
        <f>+M75+N75</f>
        <v>0</v>
      </c>
      <c r="M75" s="18">
        <v>0</v>
      </c>
      <c r="N75" s="18">
        <v>0</v>
      </c>
      <c r="O75" s="18">
        <f>+P75+Q75</f>
        <v>0</v>
      </c>
      <c r="P75" s="18">
        <v>0</v>
      </c>
      <c r="Q75" s="18">
        <v>0</v>
      </c>
      <c r="R75" s="18">
        <f>+S75+V75</f>
        <v>0</v>
      </c>
      <c r="S75" s="18">
        <f>+T75+U75</f>
        <v>0</v>
      </c>
      <c r="T75" s="18">
        <v>0</v>
      </c>
      <c r="U75" s="18">
        <v>0</v>
      </c>
      <c r="V75" s="18">
        <f>+W75+X75</f>
        <v>0</v>
      </c>
      <c r="W75" s="18">
        <v>0</v>
      </c>
      <c r="X75" s="18">
        <v>0</v>
      </c>
      <c r="Y75" s="18">
        <f>+Z75+AC75</f>
        <v>0</v>
      </c>
      <c r="Z75" s="18">
        <f>+AA75+AB75</f>
        <v>0</v>
      </c>
      <c r="AA75" s="18">
        <v>0</v>
      </c>
      <c r="AB75" s="18">
        <v>0</v>
      </c>
      <c r="AC75" s="18">
        <f>+AD75+AE75</f>
        <v>0</v>
      </c>
      <c r="AD75" s="18">
        <v>0</v>
      </c>
      <c r="AE75" s="18">
        <v>0</v>
      </c>
      <c r="AF75" s="18">
        <f>+AG75+AJ75</f>
        <v>0</v>
      </c>
      <c r="AG75" s="18">
        <f>+AH75+AI75</f>
        <v>0</v>
      </c>
      <c r="AH75" s="18">
        <f>+F75+M75+T75+AA75</f>
        <v>0</v>
      </c>
      <c r="AI75" s="18">
        <f>+G75+N75+U75+AB75</f>
        <v>0</v>
      </c>
      <c r="AJ75" s="18">
        <f>+AK75+AL75</f>
        <v>0</v>
      </c>
      <c r="AK75" s="18">
        <f>+I75+P75+W75+AD75</f>
        <v>0</v>
      </c>
      <c r="AL75" s="18">
        <f>+J75+Q75+X75+AE75</f>
        <v>0</v>
      </c>
    </row>
    <row r="76" spans="1:38" s="4" customFormat="1" x14ac:dyDescent="0.25">
      <c r="A76" s="22"/>
      <c r="B76" s="19"/>
      <c r="C76" s="21" t="s">
        <v>89</v>
      </c>
      <c r="D76" s="18">
        <f>+E76+H76</f>
        <v>0</v>
      </c>
      <c r="E76" s="18">
        <f>+F76+G76</f>
        <v>0</v>
      </c>
      <c r="F76" s="18">
        <v>0</v>
      </c>
      <c r="G76" s="18">
        <v>0</v>
      </c>
      <c r="H76" s="18">
        <f>+I76+J76</f>
        <v>0</v>
      </c>
      <c r="I76" s="18">
        <v>0</v>
      </c>
      <c r="J76" s="18">
        <v>0</v>
      </c>
      <c r="K76" s="18">
        <f>+L76+O76</f>
        <v>0</v>
      </c>
      <c r="L76" s="18">
        <f>+M76+N76</f>
        <v>0</v>
      </c>
      <c r="M76" s="18">
        <v>0</v>
      </c>
      <c r="N76" s="18">
        <v>0</v>
      </c>
      <c r="O76" s="18">
        <f>+P76+Q76</f>
        <v>0</v>
      </c>
      <c r="P76" s="18">
        <v>0</v>
      </c>
      <c r="Q76" s="18">
        <v>0</v>
      </c>
      <c r="R76" s="18">
        <f>+S76+V76</f>
        <v>0</v>
      </c>
      <c r="S76" s="18">
        <f>+T76+U76</f>
        <v>0</v>
      </c>
      <c r="T76" s="18">
        <v>0</v>
      </c>
      <c r="U76" s="18">
        <v>0</v>
      </c>
      <c r="V76" s="18">
        <f>+W76+X76</f>
        <v>0</v>
      </c>
      <c r="W76" s="18">
        <v>0</v>
      </c>
      <c r="X76" s="18">
        <v>0</v>
      </c>
      <c r="Y76" s="18">
        <f>+Z76+AC76</f>
        <v>0</v>
      </c>
      <c r="Z76" s="18">
        <f>+AA76+AB76</f>
        <v>0</v>
      </c>
      <c r="AA76" s="18">
        <v>0</v>
      </c>
      <c r="AB76" s="18">
        <v>0</v>
      </c>
      <c r="AC76" s="18">
        <f>+AD76+AE76</f>
        <v>0</v>
      </c>
      <c r="AD76" s="18">
        <v>0</v>
      </c>
      <c r="AE76" s="18">
        <v>0</v>
      </c>
      <c r="AF76" s="18">
        <f>+AG76+AJ76</f>
        <v>0</v>
      </c>
      <c r="AG76" s="18">
        <f>+AH76+AI76</f>
        <v>0</v>
      </c>
      <c r="AH76" s="18">
        <f>+F76+M76+T76+AA76</f>
        <v>0</v>
      </c>
      <c r="AI76" s="18">
        <f>+G76+N76+U76+AB76</f>
        <v>0</v>
      </c>
      <c r="AJ76" s="18">
        <f>+AK76+AL76</f>
        <v>0</v>
      </c>
      <c r="AK76" s="18">
        <f>+I76+P76+W76+AD76</f>
        <v>0</v>
      </c>
      <c r="AL76" s="18">
        <f>+J76+Q76+X76+AE76</f>
        <v>0</v>
      </c>
    </row>
    <row r="77" spans="1:38" s="4" customFormat="1" x14ac:dyDescent="0.25">
      <c r="A77" s="22"/>
      <c r="B77" s="19"/>
      <c r="C77" s="21" t="s">
        <v>3</v>
      </c>
      <c r="D77" s="18">
        <f>+E77+H77</f>
        <v>9276</v>
      </c>
      <c r="E77" s="18">
        <f>+F77+G77</f>
        <v>9276</v>
      </c>
      <c r="F77" s="18">
        <v>9276</v>
      </c>
      <c r="G77" s="18">
        <v>0</v>
      </c>
      <c r="H77" s="18">
        <f>+I77+J77</f>
        <v>0</v>
      </c>
      <c r="I77" s="18">
        <v>0</v>
      </c>
      <c r="J77" s="18">
        <v>0</v>
      </c>
      <c r="K77" s="18">
        <f>+L77+O77</f>
        <v>15295</v>
      </c>
      <c r="L77" s="18">
        <f>+M77+N77</f>
        <v>11290</v>
      </c>
      <c r="M77" s="18">
        <v>11290</v>
      </c>
      <c r="N77" s="18">
        <v>0</v>
      </c>
      <c r="O77" s="18">
        <f>+P77+Q77</f>
        <v>4005</v>
      </c>
      <c r="P77" s="18">
        <v>4005</v>
      </c>
      <c r="Q77" s="18">
        <v>0</v>
      </c>
      <c r="R77" s="18">
        <f>+S77+V77</f>
        <v>7600.6</v>
      </c>
      <c r="S77" s="18">
        <f>+T77+U77</f>
        <v>7600.6</v>
      </c>
      <c r="T77" s="18">
        <v>7600.6</v>
      </c>
      <c r="U77" s="18">
        <v>0</v>
      </c>
      <c r="V77" s="18">
        <f>+W77+X77</f>
        <v>0</v>
      </c>
      <c r="W77" s="18">
        <v>0</v>
      </c>
      <c r="X77" s="18">
        <v>0</v>
      </c>
      <c r="Y77" s="18">
        <f>+Z77+AC77</f>
        <v>7292.2800000000007</v>
      </c>
      <c r="Z77" s="18">
        <f>+AA77+AB77</f>
        <v>7292.2800000000007</v>
      </c>
      <c r="AA77" s="18">
        <v>7292.2800000000007</v>
      </c>
      <c r="AB77" s="18">
        <v>0</v>
      </c>
      <c r="AC77" s="18">
        <f>+AD77+AE77</f>
        <v>0</v>
      </c>
      <c r="AD77" s="18">
        <v>0</v>
      </c>
      <c r="AE77" s="18">
        <v>0</v>
      </c>
      <c r="AF77" s="18">
        <f>+AG77+AJ77</f>
        <v>39463.879999999997</v>
      </c>
      <c r="AG77" s="18">
        <f>+AH77+AI77</f>
        <v>35458.879999999997</v>
      </c>
      <c r="AH77" s="18">
        <f>+F77+M77+T77+AA77</f>
        <v>35458.879999999997</v>
      </c>
      <c r="AI77" s="18">
        <f>+G77+N77+U77+AB77</f>
        <v>0</v>
      </c>
      <c r="AJ77" s="18">
        <f>+AK77+AL77</f>
        <v>4005</v>
      </c>
      <c r="AK77" s="18">
        <f>+I77+P77+W77+AD77</f>
        <v>4005</v>
      </c>
      <c r="AL77" s="18">
        <f>+J77+Q77+X77+AE77</f>
        <v>0</v>
      </c>
    </row>
    <row r="78" spans="1:38" s="4" customFormat="1" x14ac:dyDescent="0.25">
      <c r="A78" s="22"/>
      <c r="B78" s="19"/>
      <c r="C78" s="21" t="s">
        <v>2</v>
      </c>
      <c r="D78" s="18">
        <f>+E78+H78</f>
        <v>22130</v>
      </c>
      <c r="E78" s="18">
        <f>+F78+G78</f>
        <v>22130</v>
      </c>
      <c r="F78" s="36">
        <v>21300</v>
      </c>
      <c r="G78" s="36">
        <v>830</v>
      </c>
      <c r="H78" s="36">
        <f>+I78+J78</f>
        <v>0</v>
      </c>
      <c r="I78" s="36">
        <v>0</v>
      </c>
      <c r="J78" s="36">
        <v>0</v>
      </c>
      <c r="K78" s="18">
        <f>+L78+O78</f>
        <v>31924.87</v>
      </c>
      <c r="L78" s="18">
        <f>+M78+N78</f>
        <v>31924.87</v>
      </c>
      <c r="M78" s="36">
        <v>28119.37</v>
      </c>
      <c r="N78" s="36">
        <v>3805.5</v>
      </c>
      <c r="O78" s="36">
        <f>+P78+Q78</f>
        <v>0</v>
      </c>
      <c r="P78" s="36">
        <v>0</v>
      </c>
      <c r="Q78" s="36">
        <v>0</v>
      </c>
      <c r="R78" s="18">
        <f>+S78+V78</f>
        <v>35420.740000000005</v>
      </c>
      <c r="S78" s="18">
        <f>+T78+U78</f>
        <v>31660.15</v>
      </c>
      <c r="T78" s="36">
        <v>29773.74</v>
      </c>
      <c r="U78" s="36">
        <v>1886.41</v>
      </c>
      <c r="V78" s="36">
        <f>+W78+X78</f>
        <v>3760.59</v>
      </c>
      <c r="W78" s="36">
        <v>3760.59</v>
      </c>
      <c r="X78" s="36">
        <v>0</v>
      </c>
      <c r="Y78" s="18">
        <f>+Z78+AC78</f>
        <v>31144.44</v>
      </c>
      <c r="Z78" s="18">
        <f>+AA78+AB78</f>
        <v>26744.44</v>
      </c>
      <c r="AA78" s="36">
        <v>26666.44</v>
      </c>
      <c r="AB78" s="36">
        <v>78</v>
      </c>
      <c r="AC78" s="36">
        <f>+AD78+AE78</f>
        <v>4400</v>
      </c>
      <c r="AD78" s="36">
        <v>4400</v>
      </c>
      <c r="AE78" s="36">
        <v>0</v>
      </c>
      <c r="AF78" s="18">
        <f>+AG78+AJ78</f>
        <v>120620.05</v>
      </c>
      <c r="AG78" s="18">
        <f>+AH78+AI78</f>
        <v>112459.46</v>
      </c>
      <c r="AH78" s="18">
        <f>+F78+M78+T78+AA78</f>
        <v>105859.55</v>
      </c>
      <c r="AI78" s="18">
        <f>+G78+N78+U78+AB78</f>
        <v>6599.91</v>
      </c>
      <c r="AJ78" s="18">
        <f>+AK78+AL78</f>
        <v>8160.59</v>
      </c>
      <c r="AK78" s="18">
        <f>+I78+P78+W78+AD78</f>
        <v>8160.59</v>
      </c>
      <c r="AL78" s="18">
        <f>+J78+Q78+X78+AE78</f>
        <v>0</v>
      </c>
    </row>
    <row r="79" spans="1:38" s="4" customFormat="1" x14ac:dyDescent="0.25">
      <c r="A79" s="22"/>
      <c r="B79" s="19"/>
      <c r="C79" s="23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</row>
    <row r="80" spans="1:38" s="24" customFormat="1" x14ac:dyDescent="0.25">
      <c r="A80" s="22"/>
      <c r="B80" s="26" t="s">
        <v>88</v>
      </c>
      <c r="C80" s="25"/>
      <c r="D80" s="15">
        <f>+E80+H80</f>
        <v>2763917.1600000006</v>
      </c>
      <c r="E80" s="15">
        <f>+F80+G80</f>
        <v>452559.43</v>
      </c>
      <c r="F80" s="15">
        <f>SUM(F81:F88)</f>
        <v>385489.5</v>
      </c>
      <c r="G80" s="15">
        <f>SUM(G81:G88)</f>
        <v>67069.929999999993</v>
      </c>
      <c r="H80" s="15">
        <f>+I80+J80</f>
        <v>2311357.7300000004</v>
      </c>
      <c r="I80" s="15">
        <f>SUM(I81:I88)</f>
        <v>151477.46</v>
      </c>
      <c r="J80" s="15">
        <f>SUM(J81:J88)</f>
        <v>2159880.2700000005</v>
      </c>
      <c r="K80" s="15">
        <f>+L80+O80</f>
        <v>3344464.1300000008</v>
      </c>
      <c r="L80" s="15">
        <f>+M80+N80</f>
        <v>436057.8600000001</v>
      </c>
      <c r="M80" s="15">
        <f>SUM(M81:M88)</f>
        <v>353640.85000000009</v>
      </c>
      <c r="N80" s="15">
        <f>SUM(N81:N88)</f>
        <v>82417.010000000009</v>
      </c>
      <c r="O80" s="15">
        <f>+P80+Q80</f>
        <v>2908406.2700000005</v>
      </c>
      <c r="P80" s="15">
        <f>SUM(P81:P88)</f>
        <v>174819.46</v>
      </c>
      <c r="Q80" s="15">
        <f>SUM(Q81:Q88)</f>
        <v>2733586.8100000005</v>
      </c>
      <c r="R80" s="15">
        <f>+S80+V80</f>
        <v>1681897.3429999999</v>
      </c>
      <c r="S80" s="15">
        <f>+T80+U80</f>
        <v>430417.7429999999</v>
      </c>
      <c r="T80" s="15">
        <f>SUM(T81:T88)</f>
        <v>363457.82299999992</v>
      </c>
      <c r="U80" s="15">
        <f>SUM(U81:U88)</f>
        <v>66959.92</v>
      </c>
      <c r="V80" s="15">
        <f>+W80+X80</f>
        <v>1251479.6000000001</v>
      </c>
      <c r="W80" s="15">
        <f>SUM(W81:W88)</f>
        <v>242154.98000000004</v>
      </c>
      <c r="X80" s="15">
        <f>SUM(X81:X88)</f>
        <v>1009324.6200000001</v>
      </c>
      <c r="Y80" s="15">
        <f>+Z80+AC80</f>
        <v>2056259.8800000001</v>
      </c>
      <c r="Z80" s="15">
        <f>+AA80+AB80</f>
        <v>434341.10000000009</v>
      </c>
      <c r="AA80" s="15">
        <f>SUM(AA81:AA88)</f>
        <v>366410.35000000009</v>
      </c>
      <c r="AB80" s="15">
        <f>SUM(AB81:AB88)</f>
        <v>67930.750000000015</v>
      </c>
      <c r="AC80" s="15">
        <f>+AD80+AE80</f>
        <v>1621918.78</v>
      </c>
      <c r="AD80" s="15">
        <f>SUM(AD81:AD88)</f>
        <v>196282.1</v>
      </c>
      <c r="AE80" s="15">
        <f>SUM(AE81:AE88)</f>
        <v>1425636.68</v>
      </c>
      <c r="AF80" s="15">
        <f>+AG80+AJ80</f>
        <v>9846538.5130000003</v>
      </c>
      <c r="AG80" s="15">
        <f>+AH80+AI80</f>
        <v>1753376.1329999999</v>
      </c>
      <c r="AH80" s="15">
        <f>SUM(AH81:AH88)</f>
        <v>1468998.5229999998</v>
      </c>
      <c r="AI80" s="15">
        <f>SUM(AI81:AI88)</f>
        <v>284377.61</v>
      </c>
      <c r="AJ80" s="15">
        <f>+AK80+AL80</f>
        <v>8093162.3799999999</v>
      </c>
      <c r="AK80" s="15">
        <f>SUM(AK81:AK88)</f>
        <v>764734</v>
      </c>
      <c r="AL80" s="15">
        <f>SUM(AL81:AL88)</f>
        <v>7328428.3799999999</v>
      </c>
    </row>
    <row r="81" spans="1:38" s="4" customFormat="1" x14ac:dyDescent="0.25">
      <c r="A81" s="22"/>
      <c r="B81" s="19"/>
      <c r="C81" s="23" t="s">
        <v>87</v>
      </c>
      <c r="D81" s="18">
        <f>+E81+H81</f>
        <v>279863.98000000004</v>
      </c>
      <c r="E81" s="18">
        <f>+F81+G81</f>
        <v>270202.91000000003</v>
      </c>
      <c r="F81" s="18">
        <v>228882.65000000002</v>
      </c>
      <c r="G81" s="18">
        <v>41320.26</v>
      </c>
      <c r="H81" s="18">
        <f>+I81+J81</f>
        <v>9661.07</v>
      </c>
      <c r="I81" s="18">
        <v>9661.07</v>
      </c>
      <c r="J81" s="18">
        <v>0</v>
      </c>
      <c r="K81" s="18">
        <f>+L81+O81</f>
        <v>271519.83999999997</v>
      </c>
      <c r="L81" s="18">
        <f>+M81+N81</f>
        <v>266011.73</v>
      </c>
      <c r="M81" s="18">
        <v>221079.72</v>
      </c>
      <c r="N81" s="18">
        <v>44932.009999999995</v>
      </c>
      <c r="O81" s="18">
        <f>+P81+Q81</f>
        <v>5508.11</v>
      </c>
      <c r="P81" s="18">
        <v>5508.11</v>
      </c>
      <c r="Q81" s="18">
        <v>0</v>
      </c>
      <c r="R81" s="18">
        <f>+S81+V81</f>
        <v>271420.02299999999</v>
      </c>
      <c r="S81" s="18">
        <f>+T81+U81</f>
        <v>266920.02299999999</v>
      </c>
      <c r="T81" s="18">
        <v>233287.80299999999</v>
      </c>
      <c r="U81" s="18">
        <v>33632.22</v>
      </c>
      <c r="V81" s="18">
        <f>+W81+X81</f>
        <v>4500</v>
      </c>
      <c r="W81" s="18">
        <v>4500</v>
      </c>
      <c r="X81" s="18">
        <v>0</v>
      </c>
      <c r="Y81" s="18">
        <f>+Z81+AC81</f>
        <v>291495.34000000003</v>
      </c>
      <c r="Z81" s="18">
        <f>+AA81+AB81</f>
        <v>265245.34000000003</v>
      </c>
      <c r="AA81" s="18">
        <v>223854.92000000004</v>
      </c>
      <c r="AB81" s="18">
        <v>41390.42</v>
      </c>
      <c r="AC81" s="18">
        <f>+AD81+AE81</f>
        <v>26250</v>
      </c>
      <c r="AD81" s="18">
        <v>26250</v>
      </c>
      <c r="AE81" s="18">
        <v>0</v>
      </c>
      <c r="AF81" s="18">
        <f>+AG81+AJ81</f>
        <v>1114299.183</v>
      </c>
      <c r="AG81" s="18">
        <f>+AH81+AI81</f>
        <v>1068380.003</v>
      </c>
      <c r="AH81" s="18">
        <f>+F81+M81+T81+AA81</f>
        <v>907105.09299999999</v>
      </c>
      <c r="AI81" s="18">
        <f>+G81+N81+U81+AB81</f>
        <v>161274.90999999997</v>
      </c>
      <c r="AJ81" s="18">
        <f>+AK81+AL81</f>
        <v>45919.18</v>
      </c>
      <c r="AK81" s="18">
        <f>+I81+P81+W81+AD81</f>
        <v>45919.18</v>
      </c>
      <c r="AL81" s="18">
        <f>+J81+Q81+X81+AE81</f>
        <v>0</v>
      </c>
    </row>
    <row r="82" spans="1:38" s="4" customFormat="1" x14ac:dyDescent="0.25">
      <c r="A82" s="22"/>
      <c r="B82" s="19"/>
      <c r="C82" s="23" t="s">
        <v>86</v>
      </c>
      <c r="D82" s="18">
        <f>+E82+H82</f>
        <v>19434.98</v>
      </c>
      <c r="E82" s="18">
        <f>+F82+G82</f>
        <v>19434.98</v>
      </c>
      <c r="F82" s="18">
        <v>9224.66</v>
      </c>
      <c r="G82" s="18">
        <v>10210.32</v>
      </c>
      <c r="H82" s="18">
        <f>+I82+J82</f>
        <v>0</v>
      </c>
      <c r="I82" s="18">
        <v>0</v>
      </c>
      <c r="J82" s="18">
        <v>0</v>
      </c>
      <c r="K82" s="18">
        <f>+L82+O82</f>
        <v>24166.93</v>
      </c>
      <c r="L82" s="18">
        <f>+M82+N82</f>
        <v>23139</v>
      </c>
      <c r="M82" s="18">
        <v>8224.2000000000007</v>
      </c>
      <c r="N82" s="18">
        <v>14914.8</v>
      </c>
      <c r="O82" s="18">
        <f>+P82+Q82</f>
        <v>1027.93</v>
      </c>
      <c r="P82" s="18">
        <v>0</v>
      </c>
      <c r="Q82" s="18">
        <v>1027.93</v>
      </c>
      <c r="R82" s="18">
        <f>+S82+V82</f>
        <v>28735.08</v>
      </c>
      <c r="S82" s="18">
        <f>+T82+U82</f>
        <v>28735.08</v>
      </c>
      <c r="T82" s="18">
        <v>11379.380000000001</v>
      </c>
      <c r="U82" s="18">
        <v>17355.7</v>
      </c>
      <c r="V82" s="18">
        <f>+W82+X82</f>
        <v>0</v>
      </c>
      <c r="W82" s="18">
        <v>0</v>
      </c>
      <c r="X82" s="18">
        <v>0</v>
      </c>
      <c r="Y82" s="18">
        <f>+Z82+AC82</f>
        <v>20486.73</v>
      </c>
      <c r="Z82" s="18">
        <f>+AA82+AB82</f>
        <v>19956.66</v>
      </c>
      <c r="AA82" s="18">
        <v>9420.880000000001</v>
      </c>
      <c r="AB82" s="18">
        <v>10535.779999999999</v>
      </c>
      <c r="AC82" s="18">
        <f>+AD82+AE82</f>
        <v>530.07000000000005</v>
      </c>
      <c r="AD82" s="18">
        <v>530.07000000000005</v>
      </c>
      <c r="AE82" s="18">
        <v>0</v>
      </c>
      <c r="AF82" s="18">
        <f>+AG82+AJ82</f>
        <v>92823.72</v>
      </c>
      <c r="AG82" s="18">
        <f>+AH82+AI82</f>
        <v>91265.72</v>
      </c>
      <c r="AH82" s="18">
        <f>+F82+M82+T82+AA82</f>
        <v>38249.120000000003</v>
      </c>
      <c r="AI82" s="18">
        <f>+G82+N82+U82+AB82</f>
        <v>53016.6</v>
      </c>
      <c r="AJ82" s="18">
        <f>+AK82+AL82</f>
        <v>1558</v>
      </c>
      <c r="AK82" s="18">
        <f>+I82+P82+W82+AD82</f>
        <v>530.07000000000005</v>
      </c>
      <c r="AL82" s="18">
        <f>+J82+Q82+X82+AE82</f>
        <v>1027.93</v>
      </c>
    </row>
    <row r="83" spans="1:38" s="4" customFormat="1" x14ac:dyDescent="0.25">
      <c r="A83" s="22"/>
      <c r="B83" s="19"/>
      <c r="C83" s="23" t="s">
        <v>85</v>
      </c>
      <c r="D83" s="18">
        <f>+E83+H83</f>
        <v>44179.99</v>
      </c>
      <c r="E83" s="18">
        <f>+F83+G83</f>
        <v>42180.59</v>
      </c>
      <c r="F83" s="18">
        <v>38441.75</v>
      </c>
      <c r="G83" s="18">
        <v>3738.8399999999997</v>
      </c>
      <c r="H83" s="18">
        <f>+I83+J83</f>
        <v>1999.4</v>
      </c>
      <c r="I83" s="18">
        <v>1999.4</v>
      </c>
      <c r="J83" s="18">
        <v>0</v>
      </c>
      <c r="K83" s="18">
        <f>+L83+O83</f>
        <v>38722.51</v>
      </c>
      <c r="L83" s="18">
        <f>+M83+N83</f>
        <v>38722.51</v>
      </c>
      <c r="M83" s="18">
        <v>33774.83</v>
      </c>
      <c r="N83" s="18">
        <v>4947.68</v>
      </c>
      <c r="O83" s="18">
        <f>+P83+Q83</f>
        <v>0</v>
      </c>
      <c r="P83" s="18">
        <v>0</v>
      </c>
      <c r="Q83" s="18">
        <v>0</v>
      </c>
      <c r="R83" s="18">
        <f>+S83+V83</f>
        <v>47831.35</v>
      </c>
      <c r="S83" s="18">
        <f>+T83+U83</f>
        <v>39702.909999999996</v>
      </c>
      <c r="T83" s="18">
        <v>35287.839999999997</v>
      </c>
      <c r="U83" s="18">
        <v>4415.07</v>
      </c>
      <c r="V83" s="18">
        <f>+W83+X83</f>
        <v>8128.4400000000005</v>
      </c>
      <c r="W83" s="18">
        <v>8128.4400000000005</v>
      </c>
      <c r="X83" s="18">
        <v>0</v>
      </c>
      <c r="Y83" s="18">
        <f>+Z83+AC83</f>
        <v>45531.69</v>
      </c>
      <c r="Z83" s="18">
        <f>+AA83+AB83</f>
        <v>41329.69</v>
      </c>
      <c r="AA83" s="18">
        <v>36605.33</v>
      </c>
      <c r="AB83" s="18">
        <v>4724.3599999999997</v>
      </c>
      <c r="AC83" s="18">
        <f>+AD83+AE83</f>
        <v>4202</v>
      </c>
      <c r="AD83" s="18">
        <v>4202</v>
      </c>
      <c r="AE83" s="18">
        <v>0</v>
      </c>
      <c r="AF83" s="18">
        <f>+AG83+AJ83</f>
        <v>176265.54</v>
      </c>
      <c r="AG83" s="18">
        <f>+AH83+AI83</f>
        <v>161935.70000000001</v>
      </c>
      <c r="AH83" s="18">
        <f>+F83+M83+T83+AA83</f>
        <v>144109.75</v>
      </c>
      <c r="AI83" s="18">
        <f>+G83+N83+U83+AB83</f>
        <v>17825.95</v>
      </c>
      <c r="AJ83" s="18">
        <f>+AK83+AL83</f>
        <v>14329.84</v>
      </c>
      <c r="AK83" s="18">
        <f>+I83+P83+W83+AD83</f>
        <v>14329.84</v>
      </c>
      <c r="AL83" s="18">
        <f>+J83+Q83+X83+AE83</f>
        <v>0</v>
      </c>
    </row>
    <row r="84" spans="1:38" s="4" customFormat="1" x14ac:dyDescent="0.25">
      <c r="A84" s="22"/>
      <c r="B84" s="19"/>
      <c r="C84" s="23" t="s">
        <v>84</v>
      </c>
      <c r="D84" s="18">
        <f>+E84+H84</f>
        <v>4902.2199999999993</v>
      </c>
      <c r="E84" s="18">
        <f>+F84+G84</f>
        <v>4902.2199999999993</v>
      </c>
      <c r="F84" s="18">
        <v>4428.0499999999993</v>
      </c>
      <c r="G84" s="18">
        <v>474.16999999999996</v>
      </c>
      <c r="H84" s="18">
        <f>+I84+J84</f>
        <v>0</v>
      </c>
      <c r="I84" s="18">
        <v>0</v>
      </c>
      <c r="J84" s="18">
        <v>0</v>
      </c>
      <c r="K84" s="18">
        <f>+L84+O84</f>
        <v>5961.47</v>
      </c>
      <c r="L84" s="18">
        <f>+M84+N84</f>
        <v>5961.47</v>
      </c>
      <c r="M84" s="18">
        <v>5455.96</v>
      </c>
      <c r="N84" s="18">
        <v>505.51</v>
      </c>
      <c r="O84" s="18">
        <f>+P84+Q84</f>
        <v>0</v>
      </c>
      <c r="P84" s="18">
        <v>0</v>
      </c>
      <c r="Q84" s="18">
        <v>0</v>
      </c>
      <c r="R84" s="18">
        <f>+S84+V84</f>
        <v>6393.9000000000005</v>
      </c>
      <c r="S84" s="18">
        <f>+T84+U84</f>
        <v>6393.9000000000005</v>
      </c>
      <c r="T84" s="18">
        <v>5809.05</v>
      </c>
      <c r="U84" s="18">
        <v>584.85</v>
      </c>
      <c r="V84" s="18">
        <f>+W84+X84</f>
        <v>0</v>
      </c>
      <c r="W84" s="18">
        <v>0</v>
      </c>
      <c r="X84" s="18">
        <v>0</v>
      </c>
      <c r="Y84" s="18">
        <f>+Z84+AC84</f>
        <v>6384.5</v>
      </c>
      <c r="Z84" s="18">
        <f>+AA84+AB84</f>
        <v>6384.5</v>
      </c>
      <c r="AA84" s="18">
        <v>5874.84</v>
      </c>
      <c r="AB84" s="18">
        <v>509.66</v>
      </c>
      <c r="AC84" s="18">
        <f>+AD84+AE84</f>
        <v>0</v>
      </c>
      <c r="AD84" s="18">
        <v>0</v>
      </c>
      <c r="AE84" s="18">
        <v>0</v>
      </c>
      <c r="AF84" s="18">
        <f>+AG84+AJ84</f>
        <v>23642.089999999997</v>
      </c>
      <c r="AG84" s="18">
        <f>+AH84+AI84</f>
        <v>23642.089999999997</v>
      </c>
      <c r="AH84" s="18">
        <f>+F84+M84+T84+AA84</f>
        <v>21567.899999999998</v>
      </c>
      <c r="AI84" s="18">
        <f>+G84+N84+U84+AB84</f>
        <v>2074.19</v>
      </c>
      <c r="AJ84" s="18">
        <f>+AK84+AL84</f>
        <v>0</v>
      </c>
      <c r="AK84" s="18">
        <f>+I84+P84+W84+AD84</f>
        <v>0</v>
      </c>
      <c r="AL84" s="18">
        <f>+J84+Q84+X84+AE84</f>
        <v>0</v>
      </c>
    </row>
    <row r="85" spans="1:38" s="4" customFormat="1" x14ac:dyDescent="0.25">
      <c r="A85" s="22"/>
      <c r="B85" s="19"/>
      <c r="C85" s="23" t="s">
        <v>83</v>
      </c>
      <c r="D85" s="18">
        <f>+E85+H85</f>
        <v>16199.11</v>
      </c>
      <c r="E85" s="18">
        <f>+F85+G85</f>
        <v>16199.11</v>
      </c>
      <c r="F85" s="18">
        <v>10597.6</v>
      </c>
      <c r="G85" s="18">
        <v>5601.51</v>
      </c>
      <c r="H85" s="18">
        <f>+I85+J85</f>
        <v>0</v>
      </c>
      <c r="I85" s="18">
        <v>0</v>
      </c>
      <c r="J85" s="18">
        <v>0</v>
      </c>
      <c r="K85" s="18">
        <f>+L85+O85</f>
        <v>18361.88</v>
      </c>
      <c r="L85" s="18">
        <f>+M85+N85</f>
        <v>18361.88</v>
      </c>
      <c r="M85" s="18">
        <v>11464.02</v>
      </c>
      <c r="N85" s="18">
        <v>6897.8600000000006</v>
      </c>
      <c r="O85" s="18">
        <f>+P85+Q85</f>
        <v>0</v>
      </c>
      <c r="P85" s="18">
        <v>0</v>
      </c>
      <c r="Q85" s="18">
        <v>0</v>
      </c>
      <c r="R85" s="18">
        <f>+S85+V85</f>
        <v>15924.579999999998</v>
      </c>
      <c r="S85" s="18">
        <f>+T85+U85</f>
        <v>15924.579999999998</v>
      </c>
      <c r="T85" s="18">
        <v>9913.119999999999</v>
      </c>
      <c r="U85" s="18">
        <v>6011.46</v>
      </c>
      <c r="V85" s="18">
        <f>+W85+X85</f>
        <v>0</v>
      </c>
      <c r="W85" s="18">
        <v>0</v>
      </c>
      <c r="X85" s="18">
        <v>0</v>
      </c>
      <c r="Y85" s="18">
        <f>+Z85+AC85</f>
        <v>14932.390000000001</v>
      </c>
      <c r="Z85" s="18">
        <f>+AA85+AB85</f>
        <v>14932.390000000001</v>
      </c>
      <c r="AA85" s="18">
        <v>9547.630000000001</v>
      </c>
      <c r="AB85" s="18">
        <v>5384.76</v>
      </c>
      <c r="AC85" s="18">
        <f>+AD85+AE85</f>
        <v>0</v>
      </c>
      <c r="AD85" s="18">
        <v>0</v>
      </c>
      <c r="AE85" s="18">
        <v>0</v>
      </c>
      <c r="AF85" s="18">
        <f>+AG85+AJ85</f>
        <v>65417.960000000006</v>
      </c>
      <c r="AG85" s="18">
        <f>+AH85+AI85</f>
        <v>65417.960000000006</v>
      </c>
      <c r="AH85" s="18">
        <f>+F85+M85+T85+AA85</f>
        <v>41522.370000000003</v>
      </c>
      <c r="AI85" s="18">
        <f>+G85+N85+U85+AB85</f>
        <v>23895.590000000004</v>
      </c>
      <c r="AJ85" s="18">
        <f>+AK85+AL85</f>
        <v>0</v>
      </c>
      <c r="AK85" s="18">
        <f>+I85+P85+W85+AD85</f>
        <v>0</v>
      </c>
      <c r="AL85" s="18">
        <f>+J85+Q85+X85+AE85</f>
        <v>0</v>
      </c>
    </row>
    <row r="86" spans="1:38" s="4" customFormat="1" x14ac:dyDescent="0.25">
      <c r="A86" s="22"/>
      <c r="B86" s="19"/>
      <c r="C86" s="23" t="s">
        <v>82</v>
      </c>
      <c r="D86" s="18">
        <f>+E86+H86</f>
        <v>11440.849999999999</v>
      </c>
      <c r="E86" s="18">
        <f>+F86+G86</f>
        <v>11440.849999999999</v>
      </c>
      <c r="F86" s="18">
        <v>10829.71</v>
      </c>
      <c r="G86" s="18">
        <v>611.13999999999987</v>
      </c>
      <c r="H86" s="18">
        <f>+I86+J86</f>
        <v>0</v>
      </c>
      <c r="I86" s="18">
        <v>0</v>
      </c>
      <c r="J86" s="18">
        <v>0</v>
      </c>
      <c r="K86" s="18">
        <f>+L86+O86</f>
        <v>18932.47</v>
      </c>
      <c r="L86" s="18">
        <f>+M86+N86</f>
        <v>18932.47</v>
      </c>
      <c r="M86" s="18">
        <v>18046.900000000001</v>
      </c>
      <c r="N86" s="18">
        <v>885.56999999999994</v>
      </c>
      <c r="O86" s="18">
        <f>+P86+Q86</f>
        <v>0</v>
      </c>
      <c r="P86" s="18">
        <v>0</v>
      </c>
      <c r="Q86" s="18">
        <v>0</v>
      </c>
      <c r="R86" s="18">
        <f>+S86+V86</f>
        <v>9308.84</v>
      </c>
      <c r="S86" s="18">
        <f>+T86+U86</f>
        <v>9308.84</v>
      </c>
      <c r="T86" s="18">
        <v>8820.36</v>
      </c>
      <c r="U86" s="18">
        <v>488.48</v>
      </c>
      <c r="V86" s="18">
        <f>+W86+X86</f>
        <v>0</v>
      </c>
      <c r="W86" s="18">
        <v>0</v>
      </c>
      <c r="X86" s="18">
        <v>0</v>
      </c>
      <c r="Y86" s="18">
        <f>+Z86+AC86</f>
        <v>20771.989999999998</v>
      </c>
      <c r="Z86" s="18">
        <f>+AA86+AB86</f>
        <v>20771.989999999998</v>
      </c>
      <c r="AA86" s="18">
        <v>18622.96</v>
      </c>
      <c r="AB86" s="18">
        <v>2149.0300000000002</v>
      </c>
      <c r="AC86" s="18">
        <f>+AD86+AE86</f>
        <v>0</v>
      </c>
      <c r="AD86" s="18">
        <v>0</v>
      </c>
      <c r="AE86" s="18">
        <v>0</v>
      </c>
      <c r="AF86" s="18">
        <f>+AG86+AJ86</f>
        <v>60454.15</v>
      </c>
      <c r="AG86" s="18">
        <f>+AH86+AI86</f>
        <v>60454.15</v>
      </c>
      <c r="AH86" s="18">
        <f>+F86+M86+T86+AA86</f>
        <v>56319.93</v>
      </c>
      <c r="AI86" s="18">
        <f>+G86+N86+U86+AB86</f>
        <v>4134.22</v>
      </c>
      <c r="AJ86" s="18">
        <f>+AK86+AL86</f>
        <v>0</v>
      </c>
      <c r="AK86" s="18">
        <f>+I86+P86+W86+AD86</f>
        <v>0</v>
      </c>
      <c r="AL86" s="18">
        <f>+J86+Q86+X86+AE86</f>
        <v>0</v>
      </c>
    </row>
    <row r="87" spans="1:38" s="4" customFormat="1" x14ac:dyDescent="0.25">
      <c r="A87" s="22"/>
      <c r="B87" s="19"/>
      <c r="C87" s="21" t="s">
        <v>3</v>
      </c>
      <c r="D87" s="18">
        <f>+E87+H87</f>
        <v>10150.57</v>
      </c>
      <c r="E87" s="18">
        <f>+F87+G87</f>
        <v>10150.57</v>
      </c>
      <c r="F87" s="18">
        <v>8254.86</v>
      </c>
      <c r="G87" s="18">
        <v>1895.71</v>
      </c>
      <c r="H87" s="18">
        <f>+I87+J87</f>
        <v>0</v>
      </c>
      <c r="I87" s="18">
        <v>0</v>
      </c>
      <c r="J87" s="18">
        <v>0</v>
      </c>
      <c r="K87" s="18">
        <f>+L87+O87</f>
        <v>9223.8200000000015</v>
      </c>
      <c r="L87" s="18">
        <f>+M87+N87</f>
        <v>9223.8200000000015</v>
      </c>
      <c r="M87" s="18">
        <v>6671.6200000000008</v>
      </c>
      <c r="N87" s="18">
        <v>2552.2000000000003</v>
      </c>
      <c r="O87" s="18">
        <f>+P87+Q87</f>
        <v>0</v>
      </c>
      <c r="P87" s="18">
        <v>0</v>
      </c>
      <c r="Q87" s="18">
        <v>0</v>
      </c>
      <c r="R87" s="18">
        <f>+S87+V87</f>
        <v>4490.25</v>
      </c>
      <c r="S87" s="18">
        <f>+T87+U87</f>
        <v>4490.25</v>
      </c>
      <c r="T87" s="18">
        <v>2420.11</v>
      </c>
      <c r="U87" s="18">
        <v>2070.1400000000003</v>
      </c>
      <c r="V87" s="18">
        <f>+W87+X87</f>
        <v>0</v>
      </c>
      <c r="W87" s="18">
        <v>0</v>
      </c>
      <c r="X87" s="18">
        <v>0</v>
      </c>
      <c r="Y87" s="18">
        <f>+Z87+AC87</f>
        <v>5359.7</v>
      </c>
      <c r="Z87" s="18">
        <f>+AA87+AB87</f>
        <v>5359.7</v>
      </c>
      <c r="AA87" s="18">
        <v>3238.56</v>
      </c>
      <c r="AB87" s="18">
        <v>2121.14</v>
      </c>
      <c r="AC87" s="18">
        <f>+AD87+AE87</f>
        <v>0</v>
      </c>
      <c r="AD87" s="18">
        <v>0</v>
      </c>
      <c r="AE87" s="18">
        <v>0</v>
      </c>
      <c r="AF87" s="18">
        <f>+AG87+AJ87</f>
        <v>29224.340000000004</v>
      </c>
      <c r="AG87" s="18">
        <f>+AH87+AI87</f>
        <v>29224.340000000004</v>
      </c>
      <c r="AH87" s="18">
        <f>+F87+M87+T87+AA87</f>
        <v>20585.150000000001</v>
      </c>
      <c r="AI87" s="18">
        <f>+G87+N87+U87+AB87</f>
        <v>8639.19</v>
      </c>
      <c r="AJ87" s="18">
        <f>+AK87+AL87</f>
        <v>0</v>
      </c>
      <c r="AK87" s="18">
        <f>+I87+P87+W87+AD87</f>
        <v>0</v>
      </c>
      <c r="AL87" s="18">
        <f>+J87+Q87+X87+AE87</f>
        <v>0</v>
      </c>
    </row>
    <row r="88" spans="1:38" s="4" customFormat="1" x14ac:dyDescent="0.25">
      <c r="A88" s="22"/>
      <c r="B88" s="19"/>
      <c r="C88" s="21" t="s">
        <v>2</v>
      </c>
      <c r="D88" s="18">
        <f>+E88+H88</f>
        <v>2377745.4600000009</v>
      </c>
      <c r="E88" s="18">
        <f>+F88+G88</f>
        <v>78048.2</v>
      </c>
      <c r="F88" s="18">
        <v>74830.22</v>
      </c>
      <c r="G88" s="18">
        <v>3217.98</v>
      </c>
      <c r="H88" s="18">
        <f>+I88+J88</f>
        <v>2299697.2600000007</v>
      </c>
      <c r="I88" s="18">
        <v>139816.99</v>
      </c>
      <c r="J88" s="18">
        <v>2159880.2700000005</v>
      </c>
      <c r="K88" s="18">
        <f>+L88+O88</f>
        <v>2957575.2100000004</v>
      </c>
      <c r="L88" s="18">
        <f>+M88+N88</f>
        <v>55704.98</v>
      </c>
      <c r="M88" s="18">
        <v>48923.600000000006</v>
      </c>
      <c r="N88" s="18">
        <v>6781.38</v>
      </c>
      <c r="O88" s="18">
        <f>+P88+Q88</f>
        <v>2901870.2300000004</v>
      </c>
      <c r="P88" s="18">
        <v>169311.35</v>
      </c>
      <c r="Q88" s="18">
        <v>2732558.8800000004</v>
      </c>
      <c r="R88" s="18">
        <f>+S88+V88</f>
        <v>1297793.32</v>
      </c>
      <c r="S88" s="18">
        <f>+T88+U88</f>
        <v>58942.159999999989</v>
      </c>
      <c r="T88" s="18">
        <v>56540.159999999989</v>
      </c>
      <c r="U88" s="18">
        <v>2402</v>
      </c>
      <c r="V88" s="18">
        <f>+W88+X88</f>
        <v>1238851.1600000001</v>
      </c>
      <c r="W88" s="18">
        <v>229526.54000000004</v>
      </c>
      <c r="X88" s="18">
        <v>1009324.6200000001</v>
      </c>
      <c r="Y88" s="18">
        <f>+Z88+AC88</f>
        <v>1651297.54</v>
      </c>
      <c r="Z88" s="18">
        <f>+AA88+AB88</f>
        <v>60360.829999999994</v>
      </c>
      <c r="AA88" s="18">
        <v>59245.229999999996</v>
      </c>
      <c r="AB88" s="18">
        <v>1115.5999999999999</v>
      </c>
      <c r="AC88" s="18">
        <f>+AD88+AE88</f>
        <v>1590936.71</v>
      </c>
      <c r="AD88" s="18">
        <v>165300.03</v>
      </c>
      <c r="AE88" s="18">
        <v>1425636.68</v>
      </c>
      <c r="AF88" s="18">
        <f>+AG88+AJ88</f>
        <v>8284411.5300000003</v>
      </c>
      <c r="AG88" s="18">
        <f>+AH88+AI88</f>
        <v>253056.16999999995</v>
      </c>
      <c r="AH88" s="18">
        <f>+F88+M88+T88+AA88</f>
        <v>239539.20999999996</v>
      </c>
      <c r="AI88" s="18">
        <f>+G88+N88+U88+AB88</f>
        <v>13516.960000000001</v>
      </c>
      <c r="AJ88" s="18">
        <f>+AK88+AL88</f>
        <v>8031355.3600000003</v>
      </c>
      <c r="AK88" s="18">
        <f>+I88+P88+W88+AD88</f>
        <v>703954.91</v>
      </c>
      <c r="AL88" s="18">
        <f>+J88+Q88+X88+AE88</f>
        <v>7327400.4500000002</v>
      </c>
    </row>
    <row r="89" spans="1:38" s="4" customFormat="1" x14ac:dyDescent="0.25">
      <c r="A89" s="22"/>
      <c r="B89" s="19"/>
      <c r="C89" s="21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</row>
    <row r="90" spans="1:38" s="24" customFormat="1" x14ac:dyDescent="0.25">
      <c r="A90" s="34" t="s">
        <v>81</v>
      </c>
      <c r="B90" s="33"/>
      <c r="C90" s="32"/>
      <c r="D90" s="15">
        <f>+E90+H90</f>
        <v>7095412.4199999999</v>
      </c>
      <c r="E90" s="15">
        <f>+F90+G90</f>
        <v>5217191.74</v>
      </c>
      <c r="F90" s="15">
        <f>+F92+F100+F109+F118+F127+F138</f>
        <v>3399119.2</v>
      </c>
      <c r="G90" s="15">
        <f>+G92+G100+G109+G118+G127+G138</f>
        <v>1818072.54</v>
      </c>
      <c r="H90" s="15">
        <f>+I90+J90</f>
        <v>1878220.6799999997</v>
      </c>
      <c r="I90" s="15">
        <f>+I92+I100+I109+I118+I127+I138</f>
        <v>503961.13</v>
      </c>
      <c r="J90" s="15">
        <f>+J92+J100+J109+J118+J127+J138</f>
        <v>1374259.5499999998</v>
      </c>
      <c r="K90" s="15">
        <f>+L90+O90</f>
        <v>6187202.5549999997</v>
      </c>
      <c r="L90" s="15">
        <f>+M90+N90</f>
        <v>4930315.8149999995</v>
      </c>
      <c r="M90" s="15">
        <f>+M92+M100+M109+M118+M127+M138</f>
        <v>3224410.69</v>
      </c>
      <c r="N90" s="15">
        <f>+N92+N100+N109+N118+N127+N138</f>
        <v>1705905.125</v>
      </c>
      <c r="O90" s="15">
        <f>+P90+Q90</f>
        <v>1256886.7400000002</v>
      </c>
      <c r="P90" s="15">
        <f>+P92+P100+P109+P118+P127+P138</f>
        <v>439743.12</v>
      </c>
      <c r="Q90" s="15">
        <f>+Q92+Q100+Q109+Q118+Q127+Q138</f>
        <v>817143.62000000011</v>
      </c>
      <c r="R90" s="15">
        <f>+S90+V90</f>
        <v>6006558.71</v>
      </c>
      <c r="S90" s="15">
        <f>+T90+U90</f>
        <v>4519222.1119999997</v>
      </c>
      <c r="T90" s="15">
        <f>+T92+T100+T109+T118+T127+T138</f>
        <v>3139625.9059999995</v>
      </c>
      <c r="U90" s="15">
        <f>+U92+U100+U109+U118+U127+U138</f>
        <v>1379596.206</v>
      </c>
      <c r="V90" s="15">
        <f>+W90+X90</f>
        <v>1487336.598</v>
      </c>
      <c r="W90" s="15">
        <f>+W92+W100+W109+W118+W127+W138</f>
        <v>553702.68700000003</v>
      </c>
      <c r="X90" s="15">
        <f>+X92+X100+X109+X118+X127+X138</f>
        <v>933633.91099999996</v>
      </c>
      <c r="Y90" s="15">
        <f>+Z90+AC90</f>
        <v>6958440.2620000001</v>
      </c>
      <c r="Z90" s="15">
        <f>+AA90+AB90</f>
        <v>4962567.1370000001</v>
      </c>
      <c r="AA90" s="15">
        <f>+AA92+AA100+AA109+AA118+AA127+AA138</f>
        <v>3174552.48</v>
      </c>
      <c r="AB90" s="15">
        <f>+AB92+AB100+AB109+AB118+AB127+AB138</f>
        <v>1788014.6570000001</v>
      </c>
      <c r="AC90" s="15">
        <f>+AD90+AE90</f>
        <v>1995873.125</v>
      </c>
      <c r="AD90" s="15">
        <f>+AD92+AD100+AD109+AD118+AD127+AD138</f>
        <v>703496.00399999996</v>
      </c>
      <c r="AE90" s="15">
        <f>+AE92+AE100+AE109+AE118+AE127+AE138</f>
        <v>1292377.121</v>
      </c>
      <c r="AF90" s="15">
        <f>+AG90+AJ90</f>
        <v>26247613.947000001</v>
      </c>
      <c r="AG90" s="15">
        <f>+AH90+AI90</f>
        <v>19629296.804000001</v>
      </c>
      <c r="AH90" s="15">
        <f>+AH92+AH100+AH109+AH118+AH127+AH138</f>
        <v>12937708.276000001</v>
      </c>
      <c r="AI90" s="15">
        <f>+AI92+AI100+AI109+AI118+AI127+AI138</f>
        <v>6691588.5279999999</v>
      </c>
      <c r="AJ90" s="15">
        <f>+AK90+AL90</f>
        <v>6618317.1429999992</v>
      </c>
      <c r="AK90" s="15">
        <f>+AK92+AK100+AK109+AK118+AK127+AK138</f>
        <v>2200902.9410000001</v>
      </c>
      <c r="AL90" s="15">
        <f>+AL92+AL100+AL109+AL118+AL127+AL138</f>
        <v>4417414.2019999996</v>
      </c>
    </row>
    <row r="91" spans="1:38" s="4" customFormat="1" x14ac:dyDescent="0.25">
      <c r="A91" s="22"/>
      <c r="B91" s="19"/>
      <c r="C91" s="23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</row>
    <row r="92" spans="1:38" s="24" customFormat="1" x14ac:dyDescent="0.25">
      <c r="A92" s="22"/>
      <c r="B92" s="26" t="s">
        <v>80</v>
      </c>
      <c r="C92" s="25"/>
      <c r="D92" s="27">
        <f>+E92+H92</f>
        <v>523374.18000000005</v>
      </c>
      <c r="E92" s="15">
        <f>+F92+G92</f>
        <v>453937.14</v>
      </c>
      <c r="F92" s="15">
        <f>SUM(F93:F98)</f>
        <v>225911.21999999997</v>
      </c>
      <c r="G92" s="15">
        <f>SUM(G93:G98)</f>
        <v>228025.92</v>
      </c>
      <c r="H92" s="15">
        <f>+I92+J92</f>
        <v>69437.040000000008</v>
      </c>
      <c r="I92" s="15">
        <f>SUM(I93:I98)</f>
        <v>8840.86</v>
      </c>
      <c r="J92" s="15">
        <f>SUM(J93:J98)</f>
        <v>60596.18</v>
      </c>
      <c r="K92" s="27">
        <f>+L92+O92</f>
        <v>454481.7</v>
      </c>
      <c r="L92" s="15">
        <f>+M92+N92</f>
        <v>432536.52</v>
      </c>
      <c r="M92" s="15">
        <f>SUM(M93:M98)</f>
        <v>249571.98</v>
      </c>
      <c r="N92" s="15">
        <f>SUM(N93:N98)</f>
        <v>182964.54000000004</v>
      </c>
      <c r="O92" s="15">
        <f>+P92+Q92</f>
        <v>21945.18</v>
      </c>
      <c r="P92" s="15">
        <f>SUM(P93:P98)</f>
        <v>15945.25</v>
      </c>
      <c r="Q92" s="15">
        <f>SUM(Q93:Q98)</f>
        <v>5999.93</v>
      </c>
      <c r="R92" s="27">
        <f>+S92+V92</f>
        <v>505770.12799999991</v>
      </c>
      <c r="S92" s="15">
        <f>+T92+U92</f>
        <v>417351.50799999991</v>
      </c>
      <c r="T92" s="15">
        <f>SUM(T93:T98)</f>
        <v>255622.03799999997</v>
      </c>
      <c r="U92" s="15">
        <f>SUM(U93:U98)</f>
        <v>161729.46999999997</v>
      </c>
      <c r="V92" s="15">
        <f>+W92+X92</f>
        <v>88418.62000000001</v>
      </c>
      <c r="W92" s="15">
        <f>SUM(W93:W98)</f>
        <v>9083.1</v>
      </c>
      <c r="X92" s="15">
        <f>SUM(X93:X98)</f>
        <v>79335.520000000004</v>
      </c>
      <c r="Y92" s="27">
        <f>+Z92+AC92</f>
        <v>509707.02999999997</v>
      </c>
      <c r="Z92" s="15">
        <f>+AA92+AB92</f>
        <v>441908.29</v>
      </c>
      <c r="AA92" s="15">
        <f>SUM(AA93:AA98)</f>
        <v>265176.77999999997</v>
      </c>
      <c r="AB92" s="15">
        <f>SUM(AB93:AB98)</f>
        <v>176731.51</v>
      </c>
      <c r="AC92" s="15">
        <f>+AD92+AE92</f>
        <v>67798.739999999991</v>
      </c>
      <c r="AD92" s="15">
        <f>SUM(AD93:AD98)</f>
        <v>30048.739999999998</v>
      </c>
      <c r="AE92" s="15">
        <f>SUM(AE93:AE98)</f>
        <v>37750</v>
      </c>
      <c r="AF92" s="27">
        <f>+AG92+AJ92</f>
        <v>1993333.0380000002</v>
      </c>
      <c r="AG92" s="15">
        <f>+AH92+AI92</f>
        <v>1745733.4580000001</v>
      </c>
      <c r="AH92" s="15">
        <f>SUM(AH93:AH98)</f>
        <v>996282.01799999992</v>
      </c>
      <c r="AI92" s="15">
        <f>SUM(AI93:AI98)</f>
        <v>749451.44000000006</v>
      </c>
      <c r="AJ92" s="15">
        <f>+AK92+AL92</f>
        <v>247599.58000000002</v>
      </c>
      <c r="AK92" s="15">
        <f>SUM(AK93:AK98)</f>
        <v>63917.95</v>
      </c>
      <c r="AL92" s="15">
        <f>SUM(AL93:AL98)</f>
        <v>183681.63</v>
      </c>
    </row>
    <row r="93" spans="1:38" s="4" customFormat="1" x14ac:dyDescent="0.25">
      <c r="A93" s="22"/>
      <c r="B93" s="19"/>
      <c r="C93" s="23" t="s">
        <v>79</v>
      </c>
      <c r="D93" s="18">
        <f>+E93+H93</f>
        <v>171723.51</v>
      </c>
      <c r="E93" s="18">
        <f>+F93+G93</f>
        <v>171723.51</v>
      </c>
      <c r="F93" s="18">
        <v>115309.9</v>
      </c>
      <c r="G93" s="18">
        <v>56413.61</v>
      </c>
      <c r="H93" s="18">
        <f>+I93+J93</f>
        <v>0</v>
      </c>
      <c r="I93" s="18">
        <v>0</v>
      </c>
      <c r="J93" s="18">
        <v>0</v>
      </c>
      <c r="K93" s="18">
        <f>+L93+O93</f>
        <v>168014.1</v>
      </c>
      <c r="L93" s="18">
        <f>+M93+N93</f>
        <v>168014.1</v>
      </c>
      <c r="M93" s="18">
        <v>118275.98</v>
      </c>
      <c r="N93" s="18">
        <v>49738.12</v>
      </c>
      <c r="O93" s="18">
        <f>+P93+Q93</f>
        <v>0</v>
      </c>
      <c r="P93" s="18">
        <v>0</v>
      </c>
      <c r="Q93" s="18">
        <v>0</v>
      </c>
      <c r="R93" s="18">
        <f>+S93+V93</f>
        <v>148788.93799999999</v>
      </c>
      <c r="S93" s="18">
        <f>+T93+U93</f>
        <v>148788.93799999999</v>
      </c>
      <c r="T93" s="18">
        <v>108507.64799999999</v>
      </c>
      <c r="U93" s="18">
        <v>40281.29</v>
      </c>
      <c r="V93" s="18">
        <f>+W93+X93</f>
        <v>0</v>
      </c>
      <c r="W93" s="18">
        <v>0</v>
      </c>
      <c r="X93" s="18">
        <v>0</v>
      </c>
      <c r="Y93" s="18">
        <f>+Z93+AC93</f>
        <v>175912.41999999998</v>
      </c>
      <c r="Z93" s="18">
        <f>+AA93+AB93</f>
        <v>175912.41999999998</v>
      </c>
      <c r="AA93" s="18">
        <v>120364.34999999999</v>
      </c>
      <c r="AB93" s="18">
        <v>55548.070000000007</v>
      </c>
      <c r="AC93" s="18">
        <f>+AD93+AE93</f>
        <v>0</v>
      </c>
      <c r="AD93" s="18">
        <v>0</v>
      </c>
      <c r="AE93" s="18">
        <v>0</v>
      </c>
      <c r="AF93" s="18">
        <f>+AG93+AJ93</f>
        <v>664438.96799999999</v>
      </c>
      <c r="AG93" s="18">
        <f>+AH93+AI93</f>
        <v>664438.96799999999</v>
      </c>
      <c r="AH93" s="18">
        <f>+F93+M93+T93+AA93</f>
        <v>462457.87799999997</v>
      </c>
      <c r="AI93" s="18">
        <f>+G93+N93+U93+AB93</f>
        <v>201981.09000000003</v>
      </c>
      <c r="AJ93" s="18">
        <f>+AK93+AL93</f>
        <v>0</v>
      </c>
      <c r="AK93" s="18">
        <f>+I93+P93+W93+AD93</f>
        <v>0</v>
      </c>
      <c r="AL93" s="18">
        <f>+J93+Q93+X93+AE93</f>
        <v>0</v>
      </c>
    </row>
    <row r="94" spans="1:38" s="4" customFormat="1" x14ac:dyDescent="0.25">
      <c r="A94" s="22"/>
      <c r="B94" s="19"/>
      <c r="C94" s="23" t="s">
        <v>78</v>
      </c>
      <c r="D94" s="18">
        <f>+E94+H94</f>
        <v>0</v>
      </c>
      <c r="E94" s="18">
        <f>+F94+G94</f>
        <v>0</v>
      </c>
      <c r="F94" s="18">
        <v>0</v>
      </c>
      <c r="G94" s="18">
        <v>0</v>
      </c>
      <c r="H94" s="18">
        <f>+I94+J94</f>
        <v>0</v>
      </c>
      <c r="I94" s="18">
        <v>0</v>
      </c>
      <c r="J94" s="18">
        <v>0</v>
      </c>
      <c r="K94" s="18">
        <f>+L94+O94</f>
        <v>0</v>
      </c>
      <c r="L94" s="18">
        <f>+M94+N94</f>
        <v>0</v>
      </c>
      <c r="M94" s="18">
        <v>0</v>
      </c>
      <c r="N94" s="18">
        <v>0</v>
      </c>
      <c r="O94" s="18">
        <f>+P94+Q94</f>
        <v>0</v>
      </c>
      <c r="P94" s="18">
        <v>0</v>
      </c>
      <c r="Q94" s="18">
        <v>0</v>
      </c>
      <c r="R94" s="18">
        <f>+S94+V94</f>
        <v>0</v>
      </c>
      <c r="S94" s="18">
        <f>+T94+U94</f>
        <v>0</v>
      </c>
      <c r="T94" s="18">
        <v>0</v>
      </c>
      <c r="U94" s="18">
        <v>0</v>
      </c>
      <c r="V94" s="18">
        <f>+W94+X94</f>
        <v>0</v>
      </c>
      <c r="W94" s="18">
        <v>0</v>
      </c>
      <c r="X94" s="18">
        <v>0</v>
      </c>
      <c r="Y94" s="18">
        <f>+Z94+AC94</f>
        <v>0</v>
      </c>
      <c r="Z94" s="18">
        <f>+AA94+AB94</f>
        <v>0</v>
      </c>
      <c r="AA94" s="18">
        <v>0</v>
      </c>
      <c r="AB94" s="18">
        <v>0</v>
      </c>
      <c r="AC94" s="18">
        <f>+AD94+AE94</f>
        <v>0</v>
      </c>
      <c r="AD94" s="18">
        <v>0</v>
      </c>
      <c r="AE94" s="18">
        <v>0</v>
      </c>
      <c r="AF94" s="18">
        <f>+AG94+AJ94</f>
        <v>0</v>
      </c>
      <c r="AG94" s="18">
        <f>+AH94+AI94</f>
        <v>0</v>
      </c>
      <c r="AH94" s="18">
        <f>+F94+M94+T94+AA94</f>
        <v>0</v>
      </c>
      <c r="AI94" s="18">
        <f>+G94+N94+U94+AB94</f>
        <v>0</v>
      </c>
      <c r="AJ94" s="18">
        <f>+AK94+AL94</f>
        <v>0</v>
      </c>
      <c r="AK94" s="18">
        <f>+I94+P94+W94+AD94</f>
        <v>0</v>
      </c>
      <c r="AL94" s="18">
        <f>+J94+Q94+X94+AE94</f>
        <v>0</v>
      </c>
    </row>
    <row r="95" spans="1:38" s="4" customFormat="1" x14ac:dyDescent="0.25">
      <c r="A95" s="22"/>
      <c r="B95" s="19"/>
      <c r="C95" s="23" t="s">
        <v>77</v>
      </c>
      <c r="D95" s="18">
        <f>+E95+H95</f>
        <v>13779.69</v>
      </c>
      <c r="E95" s="18">
        <f>+F95+G95</f>
        <v>13779.69</v>
      </c>
      <c r="F95" s="18">
        <v>12371.52</v>
      </c>
      <c r="G95" s="18">
        <v>1408.17</v>
      </c>
      <c r="H95" s="18">
        <f>+I95+J95</f>
        <v>0</v>
      </c>
      <c r="I95" s="18">
        <v>0</v>
      </c>
      <c r="J95" s="18">
        <v>0</v>
      </c>
      <c r="K95" s="18">
        <f>+L95+O95</f>
        <v>13048.68</v>
      </c>
      <c r="L95" s="18">
        <f>+M95+N95</f>
        <v>13048.68</v>
      </c>
      <c r="M95" s="18">
        <v>11318.2</v>
      </c>
      <c r="N95" s="18">
        <v>1730.48</v>
      </c>
      <c r="O95" s="18">
        <f>+P95+Q95</f>
        <v>0</v>
      </c>
      <c r="P95" s="18">
        <v>0</v>
      </c>
      <c r="Q95" s="18">
        <v>0</v>
      </c>
      <c r="R95" s="18">
        <f>+S95+V95</f>
        <v>15940.09</v>
      </c>
      <c r="S95" s="18">
        <f>+T95+U95</f>
        <v>15940.09</v>
      </c>
      <c r="T95" s="18">
        <v>14509.61</v>
      </c>
      <c r="U95" s="18">
        <v>1430.48</v>
      </c>
      <c r="V95" s="18">
        <f>+W95+X95</f>
        <v>0</v>
      </c>
      <c r="W95" s="18">
        <v>0</v>
      </c>
      <c r="X95" s="18">
        <v>0</v>
      </c>
      <c r="Y95" s="18">
        <f>+Z95+AC95</f>
        <v>13406.08</v>
      </c>
      <c r="Z95" s="18">
        <f>+AA95+AB95</f>
        <v>13406.08</v>
      </c>
      <c r="AA95" s="18">
        <v>11956.41</v>
      </c>
      <c r="AB95" s="18">
        <v>1449.67</v>
      </c>
      <c r="AC95" s="18">
        <f>+AD95+AE95</f>
        <v>0</v>
      </c>
      <c r="AD95" s="18">
        <v>0</v>
      </c>
      <c r="AE95" s="18">
        <v>0</v>
      </c>
      <c r="AF95" s="18">
        <f>+AG95+AJ95</f>
        <v>56174.540000000008</v>
      </c>
      <c r="AG95" s="18">
        <f>+AH95+AI95</f>
        <v>56174.540000000008</v>
      </c>
      <c r="AH95" s="18">
        <f>+F95+M95+T95+AA95</f>
        <v>50155.740000000005</v>
      </c>
      <c r="AI95" s="18">
        <f>+G95+N95+U95+AB95</f>
        <v>6018.8</v>
      </c>
      <c r="AJ95" s="18">
        <f>+AK95+AL95</f>
        <v>0</v>
      </c>
      <c r="AK95" s="18">
        <f>+I95+P95+W95+AD95</f>
        <v>0</v>
      </c>
      <c r="AL95" s="18">
        <f>+J95+Q95+X95+AE95</f>
        <v>0</v>
      </c>
    </row>
    <row r="96" spans="1:38" s="4" customFormat="1" x14ac:dyDescent="0.25">
      <c r="A96" s="22"/>
      <c r="B96" s="19"/>
      <c r="C96" s="23" t="s">
        <v>76</v>
      </c>
      <c r="D96" s="18">
        <f>+E96+H96</f>
        <v>0</v>
      </c>
      <c r="E96" s="18">
        <f>+F96+G96</f>
        <v>0</v>
      </c>
      <c r="F96" s="18">
        <v>0</v>
      </c>
      <c r="G96" s="18">
        <v>0</v>
      </c>
      <c r="H96" s="18">
        <f>+I96+J96</f>
        <v>0</v>
      </c>
      <c r="I96" s="18">
        <v>0</v>
      </c>
      <c r="J96" s="18">
        <v>0</v>
      </c>
      <c r="K96" s="18">
        <f>+L96+O96</f>
        <v>13537.5</v>
      </c>
      <c r="L96" s="18">
        <f>+M96+N96</f>
        <v>13537.5</v>
      </c>
      <c r="M96" s="18">
        <v>0</v>
      </c>
      <c r="N96" s="18">
        <v>13537.5</v>
      </c>
      <c r="O96" s="18">
        <f>+P96+Q96</f>
        <v>0</v>
      </c>
      <c r="P96" s="18">
        <v>0</v>
      </c>
      <c r="Q96" s="18">
        <v>0</v>
      </c>
      <c r="R96" s="18">
        <f>+S96+V96</f>
        <v>24175</v>
      </c>
      <c r="S96" s="18">
        <f>+T96+U96</f>
        <v>24175</v>
      </c>
      <c r="T96" s="18">
        <v>0</v>
      </c>
      <c r="U96" s="18">
        <v>24175</v>
      </c>
      <c r="V96" s="18">
        <f>+W96+X96</f>
        <v>0</v>
      </c>
      <c r="W96" s="18">
        <v>0</v>
      </c>
      <c r="X96" s="18">
        <v>0</v>
      </c>
      <c r="Y96" s="18">
        <f>+Z96+AC96</f>
        <v>11800</v>
      </c>
      <c r="Z96" s="18">
        <f>+AA96+AB96</f>
        <v>11800</v>
      </c>
      <c r="AA96" s="18"/>
      <c r="AB96" s="18">
        <v>11800</v>
      </c>
      <c r="AC96" s="18">
        <f>+AD96+AE96</f>
        <v>0</v>
      </c>
      <c r="AD96" s="18">
        <v>0</v>
      </c>
      <c r="AE96" s="18">
        <v>0</v>
      </c>
      <c r="AF96" s="18">
        <f>+AG96+AJ96</f>
        <v>49512.5</v>
      </c>
      <c r="AG96" s="18">
        <f>+AH96+AI96</f>
        <v>49512.5</v>
      </c>
      <c r="AH96" s="18">
        <f>+F96+M96+T96+AA96</f>
        <v>0</v>
      </c>
      <c r="AI96" s="18">
        <f>+G96+N96+U96+AB96</f>
        <v>49512.5</v>
      </c>
      <c r="AJ96" s="18">
        <f>+AK96+AL96</f>
        <v>0</v>
      </c>
      <c r="AK96" s="18">
        <f>+I96+P96+W96+AD96</f>
        <v>0</v>
      </c>
      <c r="AL96" s="18">
        <f>+J96+Q96+X96+AE96</f>
        <v>0</v>
      </c>
    </row>
    <row r="97" spans="1:38" s="4" customFormat="1" x14ac:dyDescent="0.25">
      <c r="A97" s="22"/>
      <c r="B97" s="19"/>
      <c r="C97" s="21" t="s">
        <v>3</v>
      </c>
      <c r="D97" s="18">
        <f>+E97+H97</f>
        <v>971.57999999999993</v>
      </c>
      <c r="E97" s="18">
        <f>+F97+G97</f>
        <v>971.57999999999993</v>
      </c>
      <c r="F97" s="18">
        <v>839.9</v>
      </c>
      <c r="G97" s="18">
        <v>131.68</v>
      </c>
      <c r="H97" s="18">
        <f>+I97+J97</f>
        <v>0</v>
      </c>
      <c r="I97" s="18">
        <v>0</v>
      </c>
      <c r="J97" s="18">
        <v>0</v>
      </c>
      <c r="K97" s="18">
        <f>+L97+O97</f>
        <v>5061.3</v>
      </c>
      <c r="L97" s="18">
        <f>+M97+N97</f>
        <v>5061.3</v>
      </c>
      <c r="M97" s="18">
        <v>4747.6400000000003</v>
      </c>
      <c r="N97" s="18">
        <v>313.66000000000003</v>
      </c>
      <c r="O97" s="18">
        <f>+P97+Q97</f>
        <v>0</v>
      </c>
      <c r="P97" s="18">
        <v>0</v>
      </c>
      <c r="Q97" s="18">
        <v>0</v>
      </c>
      <c r="R97" s="18">
        <f>+S97+V97</f>
        <v>6992.59</v>
      </c>
      <c r="S97" s="18">
        <f>+T97+U97</f>
        <v>6992.59</v>
      </c>
      <c r="T97" s="18">
        <v>6903.05</v>
      </c>
      <c r="U97" s="18">
        <v>89.539999999999992</v>
      </c>
      <c r="V97" s="18">
        <f>+W97+X97</f>
        <v>0</v>
      </c>
      <c r="W97" s="18">
        <v>0</v>
      </c>
      <c r="X97" s="18">
        <v>0</v>
      </c>
      <c r="Y97" s="18">
        <f>+Z97+AC97</f>
        <v>4928.99</v>
      </c>
      <c r="Z97" s="18">
        <f>+AA97+AB97</f>
        <v>4928.99</v>
      </c>
      <c r="AA97" s="18">
        <v>4865.96</v>
      </c>
      <c r="AB97" s="18">
        <v>63.03</v>
      </c>
      <c r="AC97" s="18">
        <f>+AD97+AE97</f>
        <v>0</v>
      </c>
      <c r="AD97" s="18">
        <v>0</v>
      </c>
      <c r="AE97" s="18">
        <v>0</v>
      </c>
      <c r="AF97" s="18">
        <f>+AG97+AJ97</f>
        <v>17954.46</v>
      </c>
      <c r="AG97" s="18">
        <f>+AH97+AI97</f>
        <v>17954.46</v>
      </c>
      <c r="AH97" s="18">
        <f>+F97+M97+T97+AA97</f>
        <v>17356.55</v>
      </c>
      <c r="AI97" s="18">
        <f>+G97+N97+U97+AB97</f>
        <v>597.91</v>
      </c>
      <c r="AJ97" s="18">
        <f>+AK97+AL97</f>
        <v>0</v>
      </c>
      <c r="AK97" s="18">
        <f>+I97+P97+W97+AD97</f>
        <v>0</v>
      </c>
      <c r="AL97" s="18">
        <f>+J97+Q97+X97+AE97</f>
        <v>0</v>
      </c>
    </row>
    <row r="98" spans="1:38" s="4" customFormat="1" x14ac:dyDescent="0.25">
      <c r="A98" s="22"/>
      <c r="B98" s="19"/>
      <c r="C98" s="21" t="s">
        <v>2</v>
      </c>
      <c r="D98" s="18">
        <f>+E98+H98</f>
        <v>336899.4</v>
      </c>
      <c r="E98" s="18">
        <f>+F98+G98</f>
        <v>267462.36</v>
      </c>
      <c r="F98" s="18">
        <v>97389.9</v>
      </c>
      <c r="G98" s="18">
        <v>170072.46000000002</v>
      </c>
      <c r="H98" s="18">
        <f>+I98+J98</f>
        <v>69437.040000000008</v>
      </c>
      <c r="I98" s="18">
        <v>8840.86</v>
      </c>
      <c r="J98" s="18">
        <v>60596.18</v>
      </c>
      <c r="K98" s="18">
        <f>+L98+O98</f>
        <v>254820.12</v>
      </c>
      <c r="L98" s="18">
        <f>+M98+N98</f>
        <v>232874.94</v>
      </c>
      <c r="M98" s="18">
        <v>115230.16</v>
      </c>
      <c r="N98" s="18">
        <v>117644.78000000001</v>
      </c>
      <c r="O98" s="18">
        <f>+P98+Q98</f>
        <v>21945.18</v>
      </c>
      <c r="P98" s="18">
        <v>15945.25</v>
      </c>
      <c r="Q98" s="18">
        <v>5999.93</v>
      </c>
      <c r="R98" s="18">
        <f>+S98+V98</f>
        <v>309873.50999999995</v>
      </c>
      <c r="S98" s="18">
        <f>+T98+U98</f>
        <v>221454.88999999996</v>
      </c>
      <c r="T98" s="18">
        <v>125701.72999999998</v>
      </c>
      <c r="U98" s="18">
        <v>95753.159999999989</v>
      </c>
      <c r="V98" s="18">
        <f>+W98+X98</f>
        <v>88418.62000000001</v>
      </c>
      <c r="W98" s="18">
        <v>9083.1</v>
      </c>
      <c r="X98" s="18">
        <v>79335.520000000004</v>
      </c>
      <c r="Y98" s="18">
        <f>+Z98+AC98</f>
        <v>303659.53999999998</v>
      </c>
      <c r="Z98" s="18">
        <f>+AA98+AB98</f>
        <v>235860.8</v>
      </c>
      <c r="AA98" s="18">
        <v>127990.06</v>
      </c>
      <c r="AB98" s="18">
        <v>107870.74</v>
      </c>
      <c r="AC98" s="18">
        <f>+AD98+AE98</f>
        <v>67798.739999999991</v>
      </c>
      <c r="AD98" s="18">
        <v>30048.739999999998</v>
      </c>
      <c r="AE98" s="18">
        <v>37750</v>
      </c>
      <c r="AF98" s="18">
        <f>+AG98+AJ98</f>
        <v>1205252.57</v>
      </c>
      <c r="AG98" s="18">
        <f>+AH98+AI98</f>
        <v>957652.99</v>
      </c>
      <c r="AH98" s="18">
        <f>+F98+M98+T98+AA98</f>
        <v>466311.85</v>
      </c>
      <c r="AI98" s="18">
        <f>+G98+N98+U98+AB98</f>
        <v>491341.14</v>
      </c>
      <c r="AJ98" s="18">
        <f>+AK98+AL98</f>
        <v>247599.58000000002</v>
      </c>
      <c r="AK98" s="18">
        <f>+I98+P98+W98+AD98</f>
        <v>63917.95</v>
      </c>
      <c r="AL98" s="18">
        <f>+J98+Q98+X98+AE98</f>
        <v>183681.63</v>
      </c>
    </row>
    <row r="99" spans="1:38" s="4" customFormat="1" x14ac:dyDescent="0.25">
      <c r="A99" s="22"/>
      <c r="B99" s="19"/>
      <c r="C99" s="23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</row>
    <row r="100" spans="1:38" s="24" customFormat="1" x14ac:dyDescent="0.25">
      <c r="A100" s="22"/>
      <c r="B100" s="26" t="s">
        <v>75</v>
      </c>
      <c r="C100" s="25"/>
      <c r="D100" s="27">
        <f>+E100+H100</f>
        <v>2453937</v>
      </c>
      <c r="E100" s="15">
        <f>+F100+G100</f>
        <v>1223176</v>
      </c>
      <c r="F100" s="15">
        <f>SUM(F101:F107)</f>
        <v>1039806</v>
      </c>
      <c r="G100" s="15">
        <f>SUM(G101:G107)</f>
        <v>183370</v>
      </c>
      <c r="H100" s="15">
        <f>+I100+J100</f>
        <v>1230761</v>
      </c>
      <c r="I100" s="15">
        <f>SUM(I101:I107)</f>
        <v>173199</v>
      </c>
      <c r="J100" s="15">
        <f>SUM(J101:J107)</f>
        <v>1057562</v>
      </c>
      <c r="K100" s="27">
        <f>+L100+O100</f>
        <v>2021342</v>
      </c>
      <c r="L100" s="15">
        <f>+M100+N100</f>
        <v>1279841</v>
      </c>
      <c r="M100" s="15">
        <f>SUM(M101:M107)</f>
        <v>1094639</v>
      </c>
      <c r="N100" s="15">
        <f>SUM(N101:N107)</f>
        <v>185202</v>
      </c>
      <c r="O100" s="15">
        <f>+P100+Q100</f>
        <v>741501</v>
      </c>
      <c r="P100" s="15">
        <f>SUM(P101:P107)</f>
        <v>207667</v>
      </c>
      <c r="Q100" s="15">
        <f>SUM(Q101:Q107)</f>
        <v>533834</v>
      </c>
      <c r="R100" s="27">
        <f>+S100+V100</f>
        <v>1899448</v>
      </c>
      <c r="S100" s="15">
        <f>+T100+U100</f>
        <v>1142761</v>
      </c>
      <c r="T100" s="15">
        <f>SUM(T101:T107)</f>
        <v>1004252</v>
      </c>
      <c r="U100" s="15">
        <f>SUM(U101:U107)</f>
        <v>138509</v>
      </c>
      <c r="V100" s="15">
        <f>+W100+X100</f>
        <v>756687</v>
      </c>
      <c r="W100" s="15">
        <f>SUM(W101:W107)</f>
        <v>218875</v>
      </c>
      <c r="X100" s="15">
        <f>SUM(X101:X107)</f>
        <v>537812</v>
      </c>
      <c r="Y100" s="27">
        <f>+Z100+AC100</f>
        <v>2134170</v>
      </c>
      <c r="Z100" s="15">
        <f>+AA100+AB100</f>
        <v>1143997</v>
      </c>
      <c r="AA100" s="15">
        <f>SUM(AA101:AA107)</f>
        <v>980403</v>
      </c>
      <c r="AB100" s="15">
        <f>SUM(AB101:AB107)</f>
        <v>163594</v>
      </c>
      <c r="AC100" s="15">
        <f>+AD100+AE100</f>
        <v>990173</v>
      </c>
      <c r="AD100" s="15">
        <f>SUM(AD101:AD107)</f>
        <v>236335</v>
      </c>
      <c r="AE100" s="15">
        <f>SUM(AE101:AE107)</f>
        <v>753838</v>
      </c>
      <c r="AF100" s="27">
        <f>+AG100+AJ100</f>
        <v>8508897</v>
      </c>
      <c r="AG100" s="15">
        <f>+AH100+AI100</f>
        <v>4789775</v>
      </c>
      <c r="AH100" s="15">
        <f>SUM(AH101:AH107)</f>
        <v>4119100</v>
      </c>
      <c r="AI100" s="15">
        <f>SUM(AI101:AI107)</f>
        <v>670675</v>
      </c>
      <c r="AJ100" s="15">
        <f>+AK100+AL100</f>
        <v>3719122</v>
      </c>
      <c r="AK100" s="15">
        <f>SUM(AK101:AK107)</f>
        <v>836076</v>
      </c>
      <c r="AL100" s="15">
        <f>SUM(AL101:AL107)</f>
        <v>2883046</v>
      </c>
    </row>
    <row r="101" spans="1:38" s="4" customFormat="1" x14ac:dyDescent="0.25">
      <c r="A101" s="22"/>
      <c r="B101" s="19"/>
      <c r="C101" s="23" t="s">
        <v>74</v>
      </c>
      <c r="D101" s="18">
        <f>+E101+H101</f>
        <v>833973</v>
      </c>
      <c r="E101" s="18">
        <f>+F101+G101</f>
        <v>732135</v>
      </c>
      <c r="F101" s="18">
        <v>606887</v>
      </c>
      <c r="G101" s="18">
        <v>125248</v>
      </c>
      <c r="H101" s="18">
        <f>+I101+J101</f>
        <v>101838</v>
      </c>
      <c r="I101" s="18">
        <v>101838</v>
      </c>
      <c r="J101" s="18">
        <v>0</v>
      </c>
      <c r="K101" s="18">
        <f>+L101+O101</f>
        <v>854209</v>
      </c>
      <c r="L101" s="18">
        <f>+M101+N101</f>
        <v>730555</v>
      </c>
      <c r="M101" s="18">
        <v>634484</v>
      </c>
      <c r="N101" s="18">
        <v>96071</v>
      </c>
      <c r="O101" s="18">
        <f>+P101+Q101</f>
        <v>123654</v>
      </c>
      <c r="P101" s="18">
        <v>123654</v>
      </c>
      <c r="Q101" s="18">
        <v>0</v>
      </c>
      <c r="R101" s="18">
        <f>+S101+V101</f>
        <v>849961</v>
      </c>
      <c r="S101" s="18">
        <f>+T101+U101</f>
        <v>723609</v>
      </c>
      <c r="T101" s="18">
        <v>635768</v>
      </c>
      <c r="U101" s="18">
        <v>87841</v>
      </c>
      <c r="V101" s="18">
        <f>+W101+X101</f>
        <v>126352</v>
      </c>
      <c r="W101" s="18">
        <v>126352</v>
      </c>
      <c r="X101" s="18">
        <v>0</v>
      </c>
      <c r="Y101" s="18">
        <f>+Z101+AC101</f>
        <v>809505</v>
      </c>
      <c r="Z101" s="18">
        <f>+AA101+AB101</f>
        <v>715742</v>
      </c>
      <c r="AA101" s="18">
        <v>601896</v>
      </c>
      <c r="AB101" s="18">
        <v>113846</v>
      </c>
      <c r="AC101" s="18">
        <f>+AD101+AE101</f>
        <v>93763</v>
      </c>
      <c r="AD101" s="18">
        <v>93763</v>
      </c>
      <c r="AE101" s="18">
        <v>0</v>
      </c>
      <c r="AF101" s="18">
        <f>+AG101+AJ101</f>
        <v>3347648</v>
      </c>
      <c r="AG101" s="18">
        <f>+AH101+AI101</f>
        <v>2902041</v>
      </c>
      <c r="AH101" s="18">
        <f>+F101+M101+T101+AA101</f>
        <v>2479035</v>
      </c>
      <c r="AI101" s="18">
        <f>+G101+N101+U101+AB101</f>
        <v>423006</v>
      </c>
      <c r="AJ101" s="18">
        <f>+AK101+AL101</f>
        <v>445607</v>
      </c>
      <c r="AK101" s="18">
        <f>+I101+P101+W101+AD101</f>
        <v>445607</v>
      </c>
      <c r="AL101" s="18">
        <f>+J101+Q101+X101+AE101</f>
        <v>0</v>
      </c>
    </row>
    <row r="102" spans="1:38" s="4" customFormat="1" x14ac:dyDescent="0.25">
      <c r="A102" s="22"/>
      <c r="B102" s="19"/>
      <c r="C102" s="23" t="s">
        <v>73</v>
      </c>
      <c r="D102" s="18">
        <f>+E102+H102</f>
        <v>60208</v>
      </c>
      <c r="E102" s="18">
        <f>+F102+G102</f>
        <v>60208</v>
      </c>
      <c r="F102" s="18">
        <v>51375</v>
      </c>
      <c r="G102" s="18">
        <v>8833</v>
      </c>
      <c r="H102" s="18">
        <f>+I102+J102</f>
        <v>0</v>
      </c>
      <c r="I102" s="18">
        <v>0</v>
      </c>
      <c r="J102" s="18">
        <v>0</v>
      </c>
      <c r="K102" s="18">
        <f>+L102+O102</f>
        <v>65110</v>
      </c>
      <c r="L102" s="18">
        <f>+M102+N102</f>
        <v>65110</v>
      </c>
      <c r="M102" s="18">
        <v>54566</v>
      </c>
      <c r="N102" s="18">
        <v>10544</v>
      </c>
      <c r="O102" s="18">
        <f>+P102+Q102</f>
        <v>0</v>
      </c>
      <c r="P102" s="18">
        <v>0</v>
      </c>
      <c r="Q102" s="18">
        <v>0</v>
      </c>
      <c r="R102" s="18">
        <f>+S102+V102</f>
        <v>75596</v>
      </c>
      <c r="S102" s="18">
        <f>+T102+U102</f>
        <v>75596</v>
      </c>
      <c r="T102" s="18">
        <v>66946</v>
      </c>
      <c r="U102" s="18">
        <v>8650</v>
      </c>
      <c r="V102" s="18">
        <f>+W102+X102</f>
        <v>0</v>
      </c>
      <c r="W102" s="18">
        <v>0</v>
      </c>
      <c r="X102" s="18">
        <v>0</v>
      </c>
      <c r="Y102" s="18">
        <f>+Z102+AC102</f>
        <v>63098</v>
      </c>
      <c r="Z102" s="18">
        <f>+AA102+AB102</f>
        <v>63098</v>
      </c>
      <c r="AA102" s="18">
        <f>1404+60337</f>
        <v>61741</v>
      </c>
      <c r="AB102" s="18">
        <f>108+1249</f>
        <v>1357</v>
      </c>
      <c r="AC102" s="18">
        <f>+AD102+AE102</f>
        <v>0</v>
      </c>
      <c r="AD102" s="18">
        <v>0</v>
      </c>
      <c r="AE102" s="18">
        <v>0</v>
      </c>
      <c r="AF102" s="18">
        <f>+AG102+AJ102</f>
        <v>264012</v>
      </c>
      <c r="AG102" s="18">
        <f>+AH102+AI102</f>
        <v>264012</v>
      </c>
      <c r="AH102" s="18">
        <f>+F102+M102+T102+AA102</f>
        <v>234628</v>
      </c>
      <c r="AI102" s="18">
        <f>+G102+N102+U102+AB102</f>
        <v>29384</v>
      </c>
      <c r="AJ102" s="18">
        <f>+AK102+AL102</f>
        <v>0</v>
      </c>
      <c r="AK102" s="18">
        <f>+I102+P102+W102+AD102</f>
        <v>0</v>
      </c>
      <c r="AL102" s="18">
        <f>+J102+Q102+X102+AE102</f>
        <v>0</v>
      </c>
    </row>
    <row r="103" spans="1:38" s="4" customFormat="1" x14ac:dyDescent="0.25">
      <c r="A103" s="22"/>
      <c r="B103" s="19"/>
      <c r="C103" s="23" t="s">
        <v>72</v>
      </c>
      <c r="D103" s="18">
        <f>+E103+H103</f>
        <v>19302</v>
      </c>
      <c r="E103" s="18">
        <f>+F103+G103</f>
        <v>19302</v>
      </c>
      <c r="F103" s="18">
        <v>15993</v>
      </c>
      <c r="G103" s="18">
        <v>3309</v>
      </c>
      <c r="H103" s="18">
        <f>+I103+J103</f>
        <v>0</v>
      </c>
      <c r="I103" s="18">
        <v>0</v>
      </c>
      <c r="J103" s="18">
        <v>0</v>
      </c>
      <c r="K103" s="18">
        <f>+L103+O103</f>
        <v>23333</v>
      </c>
      <c r="L103" s="18">
        <f>+M103+N103</f>
        <v>15213</v>
      </c>
      <c r="M103" s="18">
        <v>12477</v>
      </c>
      <c r="N103" s="18">
        <v>2736</v>
      </c>
      <c r="O103" s="18">
        <f>+P103+Q103</f>
        <v>8120</v>
      </c>
      <c r="P103" s="18">
        <v>8120</v>
      </c>
      <c r="Q103" s="18">
        <v>0</v>
      </c>
      <c r="R103" s="18">
        <f>+S103+V103</f>
        <v>23392</v>
      </c>
      <c r="S103" s="18">
        <f>+T103+U103</f>
        <v>19592</v>
      </c>
      <c r="T103" s="18">
        <v>18239</v>
      </c>
      <c r="U103" s="18">
        <v>1353</v>
      </c>
      <c r="V103" s="18">
        <f>+W103+X103</f>
        <v>3800</v>
      </c>
      <c r="W103" s="18">
        <v>3800</v>
      </c>
      <c r="X103" s="18">
        <v>0</v>
      </c>
      <c r="Y103" s="18">
        <f>+Z103+AC103</f>
        <v>35126</v>
      </c>
      <c r="Z103" s="18">
        <f>+AA103+AB103</f>
        <v>21576</v>
      </c>
      <c r="AA103" s="18">
        <v>19855</v>
      </c>
      <c r="AB103" s="18">
        <v>1721</v>
      </c>
      <c r="AC103" s="18">
        <f>+AD103+AE103</f>
        <v>13550</v>
      </c>
      <c r="AD103" s="18">
        <v>13550</v>
      </c>
      <c r="AE103" s="18">
        <v>0</v>
      </c>
      <c r="AF103" s="18">
        <f>+AG103+AJ103</f>
        <v>101153</v>
      </c>
      <c r="AG103" s="18">
        <f>+AH103+AI103</f>
        <v>75683</v>
      </c>
      <c r="AH103" s="18">
        <f>+F103+M103+T103+AA103</f>
        <v>66564</v>
      </c>
      <c r="AI103" s="18">
        <f>+G103+N103+U103+AB103</f>
        <v>9119</v>
      </c>
      <c r="AJ103" s="18">
        <f>+AK103+AL103</f>
        <v>25470</v>
      </c>
      <c r="AK103" s="18">
        <f>+I103+P103+W103+AD103</f>
        <v>25470</v>
      </c>
      <c r="AL103" s="18">
        <f>+J103+Q103+X103+AE103</f>
        <v>0</v>
      </c>
    </row>
    <row r="104" spans="1:38" s="4" customFormat="1" x14ac:dyDescent="0.25">
      <c r="A104" s="22"/>
      <c r="B104" s="19"/>
      <c r="C104" s="23" t="s">
        <v>71</v>
      </c>
      <c r="D104" s="18">
        <f>+E104+H104</f>
        <v>20538</v>
      </c>
      <c r="E104" s="18">
        <f>+F104+G104</f>
        <v>20538</v>
      </c>
      <c r="F104" s="18">
        <v>10776</v>
      </c>
      <c r="G104" s="18">
        <v>9762</v>
      </c>
      <c r="H104" s="18">
        <f>+I104+J104</f>
        <v>0</v>
      </c>
      <c r="I104" s="18">
        <v>0</v>
      </c>
      <c r="J104" s="18">
        <v>0</v>
      </c>
      <c r="K104" s="18">
        <f>+L104+O104</f>
        <v>33355</v>
      </c>
      <c r="L104" s="18">
        <f>+M104+N104</f>
        <v>33355</v>
      </c>
      <c r="M104" s="18">
        <v>14976</v>
      </c>
      <c r="N104" s="18">
        <v>18379</v>
      </c>
      <c r="O104" s="18">
        <f>+P104+Q104</f>
        <v>0</v>
      </c>
      <c r="P104" s="18">
        <v>0</v>
      </c>
      <c r="Q104" s="18">
        <v>0</v>
      </c>
      <c r="R104" s="18">
        <f>+S104+V104</f>
        <v>16782</v>
      </c>
      <c r="S104" s="18">
        <f>+T104+U104</f>
        <v>16782</v>
      </c>
      <c r="T104" s="18">
        <v>11782</v>
      </c>
      <c r="U104" s="18">
        <v>5000</v>
      </c>
      <c r="V104" s="18">
        <f>+W104+X104</f>
        <v>0</v>
      </c>
      <c r="W104" s="18">
        <v>0</v>
      </c>
      <c r="X104" s="18">
        <v>0</v>
      </c>
      <c r="Y104" s="18">
        <f>+Z104+AC104</f>
        <v>17711</v>
      </c>
      <c r="Z104" s="18">
        <f>+AA104+AB104</f>
        <v>17711</v>
      </c>
      <c r="AA104" s="18">
        <v>10803</v>
      </c>
      <c r="AB104" s="18">
        <v>6908</v>
      </c>
      <c r="AC104" s="18">
        <f>+AD104+AE104</f>
        <v>0</v>
      </c>
      <c r="AD104" s="18">
        <v>0</v>
      </c>
      <c r="AE104" s="18">
        <v>0</v>
      </c>
      <c r="AF104" s="18">
        <f>+AG104+AJ104</f>
        <v>88386</v>
      </c>
      <c r="AG104" s="18">
        <f>+AH104+AI104</f>
        <v>88386</v>
      </c>
      <c r="AH104" s="18">
        <f>+F104+M104+T104+AA104</f>
        <v>48337</v>
      </c>
      <c r="AI104" s="18">
        <f>+G104+N104+U104+AB104</f>
        <v>40049</v>
      </c>
      <c r="AJ104" s="18">
        <f>+AK104+AL104</f>
        <v>0</v>
      </c>
      <c r="AK104" s="18">
        <f>+I104+P104+W104+AD104</f>
        <v>0</v>
      </c>
      <c r="AL104" s="18">
        <f>+J104+Q104+X104+AE104</f>
        <v>0</v>
      </c>
    </row>
    <row r="105" spans="1:38" s="4" customFormat="1" x14ac:dyDescent="0.25">
      <c r="A105" s="22"/>
      <c r="B105" s="19"/>
      <c r="C105" s="23" t="s">
        <v>70</v>
      </c>
      <c r="D105" s="18">
        <f>+E105+H105</f>
        <v>20589</v>
      </c>
      <c r="E105" s="18">
        <f>+F105+G105</f>
        <v>20589</v>
      </c>
      <c r="F105" s="18">
        <v>20589</v>
      </c>
      <c r="G105" s="18">
        <v>0</v>
      </c>
      <c r="H105" s="18">
        <f>+I105+J105</f>
        <v>0</v>
      </c>
      <c r="I105" s="18">
        <v>0</v>
      </c>
      <c r="J105" s="18">
        <v>0</v>
      </c>
      <c r="K105" s="18">
        <f>+L105+O105</f>
        <v>12471</v>
      </c>
      <c r="L105" s="18">
        <f>+M105+N105</f>
        <v>12471</v>
      </c>
      <c r="M105" s="18">
        <v>12471</v>
      </c>
      <c r="N105" s="18">
        <v>0</v>
      </c>
      <c r="O105" s="18">
        <f>+P105+Q105</f>
        <v>0</v>
      </c>
      <c r="P105" s="18">
        <v>0</v>
      </c>
      <c r="Q105" s="18">
        <v>0</v>
      </c>
      <c r="R105" s="18">
        <f>+S105+V105</f>
        <v>15158</v>
      </c>
      <c r="S105" s="18">
        <f>+T105+U105</f>
        <v>15158</v>
      </c>
      <c r="T105" s="18">
        <v>15158</v>
      </c>
      <c r="U105" s="18">
        <v>0</v>
      </c>
      <c r="V105" s="18">
        <f>+W105+X105</f>
        <v>0</v>
      </c>
      <c r="W105" s="18">
        <v>0</v>
      </c>
      <c r="X105" s="18">
        <v>0</v>
      </c>
      <c r="Y105" s="18">
        <f>+Z105+AC105</f>
        <v>20367</v>
      </c>
      <c r="Z105" s="18">
        <f>+AA105+AB105</f>
        <v>20367</v>
      </c>
      <c r="AA105" s="18">
        <v>20307</v>
      </c>
      <c r="AB105" s="18">
        <v>60</v>
      </c>
      <c r="AC105" s="18">
        <f>+AD105+AE105</f>
        <v>0</v>
      </c>
      <c r="AD105" s="18">
        <v>0</v>
      </c>
      <c r="AE105" s="18">
        <v>0</v>
      </c>
      <c r="AF105" s="18">
        <f>+AG105+AJ105</f>
        <v>68585</v>
      </c>
      <c r="AG105" s="18">
        <f>+AH105+AI105</f>
        <v>68585</v>
      </c>
      <c r="AH105" s="18">
        <f>+F105+M105+T105+AA105</f>
        <v>68525</v>
      </c>
      <c r="AI105" s="18">
        <f>+G105+N105+U105+AB105</f>
        <v>60</v>
      </c>
      <c r="AJ105" s="18">
        <f>+AK105+AL105</f>
        <v>0</v>
      </c>
      <c r="AK105" s="18">
        <f>+I105+P105+W105+AD105</f>
        <v>0</v>
      </c>
      <c r="AL105" s="18">
        <f>+J105+Q105+X105+AE105</f>
        <v>0</v>
      </c>
    </row>
    <row r="106" spans="1:38" s="4" customFormat="1" x14ac:dyDescent="0.25">
      <c r="A106" s="22"/>
      <c r="B106" s="19"/>
      <c r="C106" s="21" t="s">
        <v>3</v>
      </c>
      <c r="D106" s="18">
        <f>+E106+H106</f>
        <v>115005</v>
      </c>
      <c r="E106" s="18">
        <f>+F106+G106</f>
        <v>115005</v>
      </c>
      <c r="F106" s="18">
        <v>96326</v>
      </c>
      <c r="G106" s="18">
        <v>18679</v>
      </c>
      <c r="H106" s="18">
        <f>+I106+J106</f>
        <v>0</v>
      </c>
      <c r="I106" s="18">
        <v>0</v>
      </c>
      <c r="J106" s="18">
        <v>0</v>
      </c>
      <c r="K106" s="18">
        <f>+L106+O106</f>
        <v>128177</v>
      </c>
      <c r="L106" s="18">
        <f>+M106+N106</f>
        <v>123177</v>
      </c>
      <c r="M106" s="18">
        <v>87902</v>
      </c>
      <c r="N106" s="18">
        <v>35275</v>
      </c>
      <c r="O106" s="18">
        <f>+P106+Q106</f>
        <v>5000</v>
      </c>
      <c r="P106" s="18">
        <v>5000</v>
      </c>
      <c r="Q106" s="18">
        <v>0</v>
      </c>
      <c r="R106" s="18">
        <f>+S106+V106</f>
        <v>82565</v>
      </c>
      <c r="S106" s="18">
        <f>+T106+U106</f>
        <v>82565</v>
      </c>
      <c r="T106" s="18">
        <v>61607</v>
      </c>
      <c r="U106" s="18">
        <v>20958</v>
      </c>
      <c r="V106" s="18">
        <f>+W106+X106</f>
        <v>0</v>
      </c>
      <c r="W106" s="18">
        <v>0</v>
      </c>
      <c r="X106" s="18">
        <v>0</v>
      </c>
      <c r="Y106" s="18">
        <f>+Z106+AC106</f>
        <v>110315</v>
      </c>
      <c r="Z106" s="18">
        <f>+AA106+AB106</f>
        <v>110315</v>
      </c>
      <c r="AA106" s="18">
        <v>88544</v>
      </c>
      <c r="AB106" s="18">
        <v>21771</v>
      </c>
      <c r="AC106" s="18">
        <f>+AD106+AE106</f>
        <v>0</v>
      </c>
      <c r="AD106" s="18">
        <v>0</v>
      </c>
      <c r="AE106" s="18">
        <v>0</v>
      </c>
      <c r="AF106" s="18">
        <f>+AG106+AJ106</f>
        <v>436062</v>
      </c>
      <c r="AG106" s="18">
        <f>+AH106+AI106</f>
        <v>431062</v>
      </c>
      <c r="AH106" s="18">
        <f>+F106+M106+T106+AA106</f>
        <v>334379</v>
      </c>
      <c r="AI106" s="18">
        <f>+G106+N106+U106+AB106</f>
        <v>96683</v>
      </c>
      <c r="AJ106" s="18">
        <f>+AK106+AL106</f>
        <v>5000</v>
      </c>
      <c r="AK106" s="18">
        <f>+I106+P106+W106+AD106</f>
        <v>5000</v>
      </c>
      <c r="AL106" s="18">
        <f>+J106+Q106+X106+AE106</f>
        <v>0</v>
      </c>
    </row>
    <row r="107" spans="1:38" s="4" customFormat="1" x14ac:dyDescent="0.25">
      <c r="A107" s="22"/>
      <c r="B107" s="19"/>
      <c r="C107" s="21" t="s">
        <v>2</v>
      </c>
      <c r="D107" s="18">
        <f>+E107+H107</f>
        <v>1384322</v>
      </c>
      <c r="E107" s="18">
        <f>+F107+G107</f>
        <v>255399</v>
      </c>
      <c r="F107" s="18">
        <v>237860</v>
      </c>
      <c r="G107" s="18">
        <v>17539</v>
      </c>
      <c r="H107" s="18">
        <f>+I107+J107</f>
        <v>1128923</v>
      </c>
      <c r="I107" s="18">
        <v>71361</v>
      </c>
      <c r="J107" s="18">
        <v>1057562</v>
      </c>
      <c r="K107" s="18">
        <f>+L107+O107</f>
        <v>904687</v>
      </c>
      <c r="L107" s="18">
        <f>+M107+N107</f>
        <v>299960</v>
      </c>
      <c r="M107" s="18">
        <v>277763</v>
      </c>
      <c r="N107" s="18">
        <v>22197</v>
      </c>
      <c r="O107" s="18">
        <f>+P107+Q107</f>
        <v>604727</v>
      </c>
      <c r="P107" s="18">
        <v>70893</v>
      </c>
      <c r="Q107" s="18">
        <v>533834</v>
      </c>
      <c r="R107" s="18">
        <f>+S107+V107</f>
        <v>835994</v>
      </c>
      <c r="S107" s="18">
        <f>+T107+U107</f>
        <v>209459</v>
      </c>
      <c r="T107" s="18">
        <v>194752</v>
      </c>
      <c r="U107" s="18">
        <v>14707</v>
      </c>
      <c r="V107" s="18">
        <f>+W107+X107</f>
        <v>626535</v>
      </c>
      <c r="W107" s="18">
        <v>88723</v>
      </c>
      <c r="X107" s="18">
        <v>537812</v>
      </c>
      <c r="Y107" s="18">
        <f>+Z107+AC107</f>
        <v>1078048</v>
      </c>
      <c r="Z107" s="18">
        <f>+AA107+AB107</f>
        <v>195188</v>
      </c>
      <c r="AA107" s="18">
        <v>177257</v>
      </c>
      <c r="AB107" s="18">
        <v>17931</v>
      </c>
      <c r="AC107" s="18">
        <f>+AD107+AE107</f>
        <v>882860</v>
      </c>
      <c r="AD107" s="18">
        <v>129022</v>
      </c>
      <c r="AE107" s="18">
        <v>753838</v>
      </c>
      <c r="AF107" s="18">
        <f>+AG107+AJ107</f>
        <v>4203051</v>
      </c>
      <c r="AG107" s="18">
        <f>+AH107+AI107</f>
        <v>960006</v>
      </c>
      <c r="AH107" s="18">
        <f>+F107+M107+T107+AA107</f>
        <v>887632</v>
      </c>
      <c r="AI107" s="18">
        <f>+G107+N107+U107+AB107</f>
        <v>72374</v>
      </c>
      <c r="AJ107" s="18">
        <f>+AK107+AL107</f>
        <v>3243045</v>
      </c>
      <c r="AK107" s="18">
        <f>+I107+P107+W107+AD107</f>
        <v>359999</v>
      </c>
      <c r="AL107" s="18">
        <f>+J107+Q107+X107+AE107</f>
        <v>2883046</v>
      </c>
    </row>
    <row r="108" spans="1:38" s="4" customFormat="1" x14ac:dyDescent="0.25">
      <c r="A108" s="22"/>
      <c r="B108" s="19"/>
      <c r="C108" s="23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</row>
    <row r="109" spans="1:38" s="24" customFormat="1" x14ac:dyDescent="0.25">
      <c r="A109" s="22"/>
      <c r="B109" s="26" t="s">
        <v>69</v>
      </c>
      <c r="C109" s="25"/>
      <c r="D109" s="27">
        <f>+E109+H109</f>
        <v>894636.44000000006</v>
      </c>
      <c r="E109" s="27">
        <f>+F109+G109</f>
        <v>534302.80000000005</v>
      </c>
      <c r="F109" s="15">
        <f>SUM(F110:F116)</f>
        <v>322918.43</v>
      </c>
      <c r="G109" s="15">
        <f>SUM(G110:G116)</f>
        <v>211384.37</v>
      </c>
      <c r="H109" s="15">
        <f>+I109+J109</f>
        <v>360333.64</v>
      </c>
      <c r="I109" s="15">
        <f>SUM(I110:I116)</f>
        <v>214673.27</v>
      </c>
      <c r="J109" s="15">
        <f>SUM(J110:J116)</f>
        <v>145660.37</v>
      </c>
      <c r="K109" s="27">
        <f>+L109+O109</f>
        <v>674161.04</v>
      </c>
      <c r="L109" s="27">
        <f>+M109+N109</f>
        <v>572865</v>
      </c>
      <c r="M109" s="15">
        <f>SUM(M110:M116)</f>
        <v>293532.25</v>
      </c>
      <c r="N109" s="15">
        <f>SUM(N110:N116)</f>
        <v>279332.75</v>
      </c>
      <c r="O109" s="15">
        <f>+P109+Q109</f>
        <v>101296.04000000001</v>
      </c>
      <c r="P109" s="15">
        <f>SUM(P110:P116)</f>
        <v>41839.35</v>
      </c>
      <c r="Q109" s="15">
        <f>SUM(Q110:Q116)</f>
        <v>59456.69</v>
      </c>
      <c r="R109" s="27">
        <f>+S109+V109</f>
        <v>825105.49199999997</v>
      </c>
      <c r="S109" s="27">
        <f>+T109+U109</f>
        <v>555518.51399999997</v>
      </c>
      <c r="T109" s="15">
        <f>SUM(T110:T116)</f>
        <v>294603.038</v>
      </c>
      <c r="U109" s="15">
        <f>SUM(U110:U116)</f>
        <v>260915.47600000002</v>
      </c>
      <c r="V109" s="15">
        <f>+W109+X109</f>
        <v>269586.978</v>
      </c>
      <c r="W109" s="15">
        <f>SUM(W110:W116)</f>
        <v>186855.587</v>
      </c>
      <c r="X109" s="15">
        <f>SUM(X110:X116)</f>
        <v>82731.390999999989</v>
      </c>
      <c r="Y109" s="27">
        <f>+Z109+AC109</f>
        <v>922466.85199999996</v>
      </c>
      <c r="Z109" s="27">
        <f>+AA109+AB109</f>
        <v>550993.46699999995</v>
      </c>
      <c r="AA109" s="15">
        <f>SUM(AA110:AA116)</f>
        <v>277123.69</v>
      </c>
      <c r="AB109" s="15">
        <f>SUM(AB110:AB116)</f>
        <v>273869.777</v>
      </c>
      <c r="AC109" s="15">
        <f>+AD109+AE109</f>
        <v>371473.38500000001</v>
      </c>
      <c r="AD109" s="15">
        <f>SUM(AD110:AD116)</f>
        <v>207540.26400000002</v>
      </c>
      <c r="AE109" s="15">
        <f>SUM(AE110:AE116)</f>
        <v>163933.12099999998</v>
      </c>
      <c r="AF109" s="27">
        <f>+AG109+AJ109</f>
        <v>3316369.824</v>
      </c>
      <c r="AG109" s="27">
        <f>+AH109+AI109</f>
        <v>2213679.781</v>
      </c>
      <c r="AH109" s="15">
        <f>SUM(AH110:AH116)</f>
        <v>1188177.4080000001</v>
      </c>
      <c r="AI109" s="15">
        <f>SUM(AI110:AI116)</f>
        <v>1025502.373</v>
      </c>
      <c r="AJ109" s="15">
        <f>+AK109+AL109</f>
        <v>1102690.0430000001</v>
      </c>
      <c r="AK109" s="15">
        <f>SUM(AK110:AK116)</f>
        <v>650908.47100000002</v>
      </c>
      <c r="AL109" s="15">
        <f>SUM(AL110:AL116)</f>
        <v>451781.57199999999</v>
      </c>
    </row>
    <row r="110" spans="1:38" s="4" customFormat="1" x14ac:dyDescent="0.25">
      <c r="A110" s="22"/>
      <c r="B110" s="19"/>
      <c r="C110" s="23" t="s">
        <v>68</v>
      </c>
      <c r="D110" s="18">
        <f>+E110+H110</f>
        <v>121100</v>
      </c>
      <c r="E110" s="18">
        <f>+F110+G110</f>
        <v>121100</v>
      </c>
      <c r="F110" s="18">
        <v>115472</v>
      </c>
      <c r="G110" s="18">
        <v>5628</v>
      </c>
      <c r="H110" s="18">
        <f>+I110+J110</f>
        <v>0</v>
      </c>
      <c r="I110" s="18">
        <v>0</v>
      </c>
      <c r="J110" s="18">
        <v>0</v>
      </c>
      <c r="K110" s="18">
        <f>+L110+O110</f>
        <v>118637.22000000002</v>
      </c>
      <c r="L110" s="18">
        <f>+M110+N110</f>
        <v>118637.22000000002</v>
      </c>
      <c r="M110" s="18">
        <v>112034.70000000001</v>
      </c>
      <c r="N110" s="18">
        <v>6602.52</v>
      </c>
      <c r="O110" s="18">
        <f>+P110+Q110</f>
        <v>0</v>
      </c>
      <c r="P110" s="18">
        <v>0</v>
      </c>
      <c r="Q110" s="18">
        <v>0</v>
      </c>
      <c r="R110" s="18">
        <f>+S110+V110</f>
        <v>109500.93999999999</v>
      </c>
      <c r="S110" s="18">
        <f>+T110+U110</f>
        <v>109500.93999999999</v>
      </c>
      <c r="T110" s="18">
        <v>103742.04999999999</v>
      </c>
      <c r="U110" s="18">
        <v>5758.89</v>
      </c>
      <c r="V110" s="18">
        <f>+W110+X110</f>
        <v>0</v>
      </c>
      <c r="W110" s="18">
        <v>0</v>
      </c>
      <c r="X110" s="18">
        <v>0</v>
      </c>
      <c r="Y110" s="18">
        <f>+Z110+AC110</f>
        <v>109239.81999999999</v>
      </c>
      <c r="Z110" s="18">
        <f>+AA110+AB110</f>
        <v>105939.81999999999</v>
      </c>
      <c r="AA110" s="18">
        <v>99316.34</v>
      </c>
      <c r="AB110" s="18">
        <v>6623.4800000000005</v>
      </c>
      <c r="AC110" s="18">
        <f>+AD110+AE110</f>
        <v>3300</v>
      </c>
      <c r="AD110" s="18">
        <v>3300</v>
      </c>
      <c r="AE110" s="18">
        <v>0</v>
      </c>
      <c r="AF110" s="18">
        <f>+AG110+AJ110</f>
        <v>458477.98</v>
      </c>
      <c r="AG110" s="18">
        <f>+AH110+AI110</f>
        <v>455177.98</v>
      </c>
      <c r="AH110" s="18">
        <f>+F110+M110+T110+AA110</f>
        <v>430565.08999999997</v>
      </c>
      <c r="AI110" s="18">
        <f>+G110+N110+U110+AB110</f>
        <v>24612.89</v>
      </c>
      <c r="AJ110" s="18">
        <f>+AK110+AL110</f>
        <v>3300</v>
      </c>
      <c r="AK110" s="18">
        <f>+I110+P110+W110+AD110</f>
        <v>3300</v>
      </c>
      <c r="AL110" s="18">
        <f>+J110+Q110+X110+AE110</f>
        <v>0</v>
      </c>
    </row>
    <row r="111" spans="1:38" s="4" customFormat="1" x14ac:dyDescent="0.25">
      <c r="A111" s="22"/>
      <c r="B111" s="19"/>
      <c r="C111" s="23" t="s">
        <v>67</v>
      </c>
      <c r="D111" s="18">
        <f>+E111+H111</f>
        <v>28683.73</v>
      </c>
      <c r="E111" s="18">
        <f>+F111+G111</f>
        <v>28683.73</v>
      </c>
      <c r="F111" s="18">
        <v>22127</v>
      </c>
      <c r="G111" s="18">
        <v>6556.73</v>
      </c>
      <c r="H111" s="18">
        <f>+I111+J111</f>
        <v>0</v>
      </c>
      <c r="I111" s="18">
        <v>0</v>
      </c>
      <c r="J111" s="18">
        <v>0</v>
      </c>
      <c r="K111" s="18">
        <f>+L111+O111</f>
        <v>24192.73</v>
      </c>
      <c r="L111" s="18">
        <f>+M111+N111</f>
        <v>24192.73</v>
      </c>
      <c r="M111" s="18">
        <v>20852.38</v>
      </c>
      <c r="N111" s="18">
        <v>3340.35</v>
      </c>
      <c r="O111" s="18">
        <f>+P111+Q111</f>
        <v>0</v>
      </c>
      <c r="P111" s="18">
        <v>0</v>
      </c>
      <c r="Q111" s="18">
        <v>0</v>
      </c>
      <c r="R111" s="18">
        <f>+S111+V111</f>
        <v>28686.36</v>
      </c>
      <c r="S111" s="18">
        <f>+T111+U111</f>
        <v>28686.36</v>
      </c>
      <c r="T111" s="18">
        <v>23719.309999999998</v>
      </c>
      <c r="U111" s="18">
        <v>4967.0500000000011</v>
      </c>
      <c r="V111" s="18">
        <f>+W111+X111</f>
        <v>0</v>
      </c>
      <c r="W111" s="18">
        <v>0</v>
      </c>
      <c r="X111" s="18">
        <v>0</v>
      </c>
      <c r="Y111" s="18">
        <f>+Z111+AC111</f>
        <v>31315.210000000003</v>
      </c>
      <c r="Z111" s="18">
        <f>+AA111+AB111</f>
        <v>31315.210000000003</v>
      </c>
      <c r="AA111" s="18">
        <v>23920.370000000003</v>
      </c>
      <c r="AB111" s="18">
        <v>7394.8399999999992</v>
      </c>
      <c r="AC111" s="18">
        <f>+AD111+AE111</f>
        <v>0</v>
      </c>
      <c r="AD111" s="18">
        <v>0</v>
      </c>
      <c r="AE111" s="18">
        <v>0</v>
      </c>
      <c r="AF111" s="18">
        <f>+AG111+AJ111</f>
        <v>112878.03</v>
      </c>
      <c r="AG111" s="18">
        <f>+AH111+AI111</f>
        <v>112878.03</v>
      </c>
      <c r="AH111" s="18">
        <f>+F111+M111+T111+AA111</f>
        <v>90619.06</v>
      </c>
      <c r="AI111" s="18">
        <f>+G111+N111+U111+AB111</f>
        <v>22258.97</v>
      </c>
      <c r="AJ111" s="18">
        <f>+AK111+AL111</f>
        <v>0</v>
      </c>
      <c r="AK111" s="18">
        <f>+I111+P111+W111+AD111</f>
        <v>0</v>
      </c>
      <c r="AL111" s="18">
        <f>+J111+Q111+X111+AE111</f>
        <v>0</v>
      </c>
    </row>
    <row r="112" spans="1:38" s="4" customFormat="1" x14ac:dyDescent="0.25">
      <c r="A112" s="22"/>
      <c r="B112" s="19"/>
      <c r="C112" s="23" t="s">
        <v>66</v>
      </c>
      <c r="D112" s="18">
        <f>+E112+H112</f>
        <v>16636</v>
      </c>
      <c r="E112" s="18">
        <f>+F112+G112</f>
        <v>16636</v>
      </c>
      <c r="F112" s="18">
        <v>16203</v>
      </c>
      <c r="G112" s="18">
        <v>433</v>
      </c>
      <c r="H112" s="18">
        <f>+I112+J112</f>
        <v>0</v>
      </c>
      <c r="I112" s="18">
        <v>0</v>
      </c>
      <c r="J112" s="18">
        <v>0</v>
      </c>
      <c r="K112" s="18">
        <f>+L112+O112</f>
        <v>16608.22</v>
      </c>
      <c r="L112" s="18">
        <f>+M112+N112</f>
        <v>16608.22</v>
      </c>
      <c r="M112" s="18">
        <v>15969.89</v>
      </c>
      <c r="N112" s="18">
        <v>638.32999999999993</v>
      </c>
      <c r="O112" s="18">
        <f>+P112+Q112</f>
        <v>0</v>
      </c>
      <c r="P112" s="18">
        <v>0</v>
      </c>
      <c r="Q112" s="18">
        <v>0</v>
      </c>
      <c r="R112" s="18">
        <f>+S112+V112</f>
        <v>16955.259999999998</v>
      </c>
      <c r="S112" s="18">
        <f>+T112+U112</f>
        <v>16955.259999999998</v>
      </c>
      <c r="T112" s="18">
        <v>14955.89</v>
      </c>
      <c r="U112" s="18">
        <v>1999.3700000000001</v>
      </c>
      <c r="V112" s="18">
        <f>+W112+X112</f>
        <v>0</v>
      </c>
      <c r="W112" s="18">
        <v>0</v>
      </c>
      <c r="X112" s="18">
        <v>0</v>
      </c>
      <c r="Y112" s="18">
        <f>+Z112+AC112</f>
        <v>26740.47</v>
      </c>
      <c r="Z112" s="18">
        <f>+AA112+AB112</f>
        <v>26740.47</v>
      </c>
      <c r="AA112" s="18">
        <v>24639.600000000002</v>
      </c>
      <c r="AB112" s="18">
        <v>2100.87</v>
      </c>
      <c r="AC112" s="18">
        <f>+AD112+AE112</f>
        <v>0</v>
      </c>
      <c r="AD112" s="18">
        <v>0</v>
      </c>
      <c r="AE112" s="18">
        <v>0</v>
      </c>
      <c r="AF112" s="18">
        <f>+AG112+AJ112</f>
        <v>76939.950000000012</v>
      </c>
      <c r="AG112" s="18">
        <f>+AH112+AI112</f>
        <v>76939.950000000012</v>
      </c>
      <c r="AH112" s="18">
        <f>+F112+M112+T112+AA112</f>
        <v>71768.38</v>
      </c>
      <c r="AI112" s="18">
        <f>+G112+N112+U112+AB112</f>
        <v>5171.57</v>
      </c>
      <c r="AJ112" s="18">
        <f>+AK112+AL112</f>
        <v>0</v>
      </c>
      <c r="AK112" s="18">
        <f>+I112+P112+W112+AD112</f>
        <v>0</v>
      </c>
      <c r="AL112" s="18">
        <f>+J112+Q112+X112+AE112</f>
        <v>0</v>
      </c>
    </row>
    <row r="113" spans="1:38" s="4" customFormat="1" x14ac:dyDescent="0.25">
      <c r="A113" s="22"/>
      <c r="B113" s="19"/>
      <c r="C113" s="23" t="s">
        <v>65</v>
      </c>
      <c r="D113" s="18">
        <f>+E113+H113</f>
        <v>19444</v>
      </c>
      <c r="E113" s="18">
        <f>+F113+G113</f>
        <v>19444</v>
      </c>
      <c r="F113" s="18">
        <v>14686</v>
      </c>
      <c r="G113" s="18">
        <v>4758</v>
      </c>
      <c r="H113" s="18">
        <f>+I113+J113</f>
        <v>0</v>
      </c>
      <c r="I113" s="18">
        <v>0</v>
      </c>
      <c r="J113" s="18">
        <v>0</v>
      </c>
      <c r="K113" s="18">
        <f>+L113+O113</f>
        <v>15563.14</v>
      </c>
      <c r="L113" s="18">
        <f>+M113+N113</f>
        <v>15563.14</v>
      </c>
      <c r="M113" s="18">
        <v>11903.82</v>
      </c>
      <c r="N113" s="18">
        <v>3659.3199999999997</v>
      </c>
      <c r="O113" s="18">
        <f>+P113+Q113</f>
        <v>0</v>
      </c>
      <c r="P113" s="18">
        <v>0</v>
      </c>
      <c r="Q113" s="18">
        <v>0</v>
      </c>
      <c r="R113" s="18">
        <f>+S113+V113</f>
        <v>21292.51</v>
      </c>
      <c r="S113" s="18">
        <f>+T113+U113</f>
        <v>21292.51</v>
      </c>
      <c r="T113" s="18">
        <v>14700.24</v>
      </c>
      <c r="U113" s="18">
        <v>6592.2699999999995</v>
      </c>
      <c r="V113" s="18">
        <f>+W113+X113</f>
        <v>0</v>
      </c>
      <c r="W113" s="18">
        <v>0</v>
      </c>
      <c r="X113" s="18">
        <v>0</v>
      </c>
      <c r="Y113" s="18">
        <f>+Z113+AC113</f>
        <v>21103.129999999997</v>
      </c>
      <c r="Z113" s="18">
        <f>+AA113+AB113</f>
        <v>21103.129999999997</v>
      </c>
      <c r="AA113" s="18">
        <v>15757.039999999999</v>
      </c>
      <c r="AB113" s="18">
        <v>5346.09</v>
      </c>
      <c r="AC113" s="18">
        <f>+AD113+AE113</f>
        <v>0</v>
      </c>
      <c r="AD113" s="18">
        <v>0</v>
      </c>
      <c r="AE113" s="18">
        <v>0</v>
      </c>
      <c r="AF113" s="18">
        <f>+AG113+AJ113</f>
        <v>77402.78</v>
      </c>
      <c r="AG113" s="18">
        <f>+AH113+AI113</f>
        <v>77402.78</v>
      </c>
      <c r="AH113" s="18">
        <f>+F113+M113+T113+AA113</f>
        <v>57047.1</v>
      </c>
      <c r="AI113" s="18">
        <f>+G113+N113+U113+AB113</f>
        <v>20355.68</v>
      </c>
      <c r="AJ113" s="18">
        <f>+AK113+AL113</f>
        <v>0</v>
      </c>
      <c r="AK113" s="18">
        <f>+I113+P113+W113+AD113</f>
        <v>0</v>
      </c>
      <c r="AL113" s="18">
        <f>+J113+Q113+X113+AE113</f>
        <v>0</v>
      </c>
    </row>
    <row r="114" spans="1:38" s="4" customFormat="1" x14ac:dyDescent="0.25">
      <c r="A114" s="22"/>
      <c r="B114" s="19"/>
      <c r="C114" s="23" t="s">
        <v>64</v>
      </c>
      <c r="D114" s="18">
        <f>+E114+H114</f>
        <v>43054</v>
      </c>
      <c r="E114" s="18">
        <f>+F114+G114</f>
        <v>43054</v>
      </c>
      <c r="F114" s="18">
        <v>41161</v>
      </c>
      <c r="G114" s="18">
        <v>1893</v>
      </c>
      <c r="H114" s="18">
        <f>+I114+J114</f>
        <v>0</v>
      </c>
      <c r="I114" s="18">
        <v>0</v>
      </c>
      <c r="J114" s="18">
        <v>0</v>
      </c>
      <c r="K114" s="18">
        <f>+L114+O114</f>
        <v>41911.47</v>
      </c>
      <c r="L114" s="18">
        <f>+M114+N114</f>
        <v>41911.47</v>
      </c>
      <c r="M114" s="18">
        <v>41166.85</v>
      </c>
      <c r="N114" s="18">
        <v>744.62</v>
      </c>
      <c r="O114" s="18">
        <f>+P114+Q114</f>
        <v>0</v>
      </c>
      <c r="P114" s="18">
        <v>0</v>
      </c>
      <c r="Q114" s="18">
        <v>0</v>
      </c>
      <c r="R114" s="18">
        <f>+S114+V114</f>
        <v>48276.94</v>
      </c>
      <c r="S114" s="18">
        <f>+T114+U114</f>
        <v>48276.94</v>
      </c>
      <c r="T114" s="18">
        <v>47717.94</v>
      </c>
      <c r="U114" s="18">
        <v>559</v>
      </c>
      <c r="V114" s="18">
        <f>+W114+X114</f>
        <v>0</v>
      </c>
      <c r="W114" s="18">
        <v>0</v>
      </c>
      <c r="X114" s="18">
        <v>0</v>
      </c>
      <c r="Y114" s="18">
        <f>+Z114+AC114</f>
        <v>42919.27</v>
      </c>
      <c r="Z114" s="18">
        <f>+AA114+AB114</f>
        <v>42919.27</v>
      </c>
      <c r="AA114" s="18">
        <v>42626.149999999994</v>
      </c>
      <c r="AB114" s="18">
        <v>293.12</v>
      </c>
      <c r="AC114" s="18">
        <f>+AD114+AE114</f>
        <v>0</v>
      </c>
      <c r="AD114" s="18">
        <v>0</v>
      </c>
      <c r="AE114" s="18">
        <v>0</v>
      </c>
      <c r="AF114" s="18">
        <f>+AG114+AJ114</f>
        <v>176161.68</v>
      </c>
      <c r="AG114" s="18">
        <f>+AH114+AI114</f>
        <v>176161.68</v>
      </c>
      <c r="AH114" s="18">
        <f>+F114+M114+T114+AA114</f>
        <v>172671.94</v>
      </c>
      <c r="AI114" s="18">
        <f>+G114+N114+U114+AB114</f>
        <v>3489.74</v>
      </c>
      <c r="AJ114" s="18">
        <f>+AK114+AL114</f>
        <v>0</v>
      </c>
      <c r="AK114" s="18">
        <f>+I114+P114+W114+AD114</f>
        <v>0</v>
      </c>
      <c r="AL114" s="18">
        <f>+J114+Q114+X114+AE114</f>
        <v>0</v>
      </c>
    </row>
    <row r="115" spans="1:38" s="4" customFormat="1" x14ac:dyDescent="0.25">
      <c r="A115" s="22"/>
      <c r="B115" s="19"/>
      <c r="C115" s="21" t="s">
        <v>3</v>
      </c>
      <c r="D115" s="18">
        <f>+E115+H115</f>
        <v>80040.260000000009</v>
      </c>
      <c r="E115" s="18">
        <f>+F115+G115</f>
        <v>80040.260000000009</v>
      </c>
      <c r="F115" s="18">
        <v>56580.61</v>
      </c>
      <c r="G115" s="18">
        <v>23459.65</v>
      </c>
      <c r="H115" s="18">
        <f>+I115+J115</f>
        <v>0</v>
      </c>
      <c r="I115" s="18">
        <v>0</v>
      </c>
      <c r="J115" s="18">
        <v>0</v>
      </c>
      <c r="K115" s="18">
        <f>+L115+O115</f>
        <v>69479.23</v>
      </c>
      <c r="L115" s="18">
        <f>+M115+N115</f>
        <v>69479.23</v>
      </c>
      <c r="M115" s="18">
        <v>45049.83</v>
      </c>
      <c r="N115" s="18">
        <v>24429.399999999998</v>
      </c>
      <c r="O115" s="18">
        <f>+P115+Q115</f>
        <v>0</v>
      </c>
      <c r="P115" s="18">
        <v>0</v>
      </c>
      <c r="Q115" s="18">
        <v>0</v>
      </c>
      <c r="R115" s="18">
        <f>+S115+V115</f>
        <v>73538.100000000006</v>
      </c>
      <c r="S115" s="18">
        <f>+T115+U115</f>
        <v>73538.100000000006</v>
      </c>
      <c r="T115" s="18">
        <v>49148.347999999998</v>
      </c>
      <c r="U115" s="18">
        <v>24389.752</v>
      </c>
      <c r="V115" s="18">
        <f>+W115+X115</f>
        <v>0</v>
      </c>
      <c r="W115" s="18">
        <v>0</v>
      </c>
      <c r="X115" s="18">
        <v>0</v>
      </c>
      <c r="Y115" s="18">
        <f>+Z115+AC115</f>
        <v>76526.59</v>
      </c>
      <c r="Z115" s="18">
        <f>+AA115+AB115</f>
        <v>76526.59</v>
      </c>
      <c r="AA115" s="18">
        <v>52681.079999999994</v>
      </c>
      <c r="AB115" s="18">
        <v>23845.509999999995</v>
      </c>
      <c r="AC115" s="18">
        <f>+AD115+AE115</f>
        <v>0</v>
      </c>
      <c r="AD115" s="18">
        <v>0</v>
      </c>
      <c r="AE115" s="18">
        <v>0</v>
      </c>
      <c r="AF115" s="18">
        <f>+AG115+AJ115</f>
        <v>299584.18</v>
      </c>
      <c r="AG115" s="18">
        <f>+AH115+AI115</f>
        <v>299584.18</v>
      </c>
      <c r="AH115" s="18">
        <f>+F115+M115+T115+AA115</f>
        <v>203459.86799999999</v>
      </c>
      <c r="AI115" s="18">
        <f>+G115+N115+U115+AB115</f>
        <v>96124.311999999991</v>
      </c>
      <c r="AJ115" s="18">
        <f>+AK115+AL115</f>
        <v>0</v>
      </c>
      <c r="AK115" s="18">
        <f>+I115+P115+W115+AD115</f>
        <v>0</v>
      </c>
      <c r="AL115" s="18">
        <f>+J115+Q115+X115+AE115</f>
        <v>0</v>
      </c>
    </row>
    <row r="116" spans="1:38" s="4" customFormat="1" x14ac:dyDescent="0.25">
      <c r="A116" s="22"/>
      <c r="B116" s="19"/>
      <c r="C116" s="21" t="s">
        <v>2</v>
      </c>
      <c r="D116" s="18">
        <f>+E116+H116</f>
        <v>585678.44999999995</v>
      </c>
      <c r="E116" s="18">
        <f>+F116+G116</f>
        <v>225344.81</v>
      </c>
      <c r="F116" s="18">
        <v>56688.82</v>
      </c>
      <c r="G116" s="18">
        <v>168655.99</v>
      </c>
      <c r="H116" s="18">
        <f>+I116+J116</f>
        <v>360333.64</v>
      </c>
      <c r="I116" s="18">
        <v>214673.27</v>
      </c>
      <c r="J116" s="18">
        <v>145660.37</v>
      </c>
      <c r="K116" s="18">
        <f>+L116+O116</f>
        <v>387769.03</v>
      </c>
      <c r="L116" s="18">
        <f>+M116+N116</f>
        <v>286472.99</v>
      </c>
      <c r="M116" s="18">
        <v>46554.78</v>
      </c>
      <c r="N116" s="18">
        <v>239918.21000000002</v>
      </c>
      <c r="O116" s="18">
        <f>+P116+Q116</f>
        <v>101296.04000000001</v>
      </c>
      <c r="P116" s="18">
        <v>41839.35</v>
      </c>
      <c r="Q116" s="18">
        <v>59456.69</v>
      </c>
      <c r="R116" s="18">
        <f>+S116+V116</f>
        <v>526855.38199999998</v>
      </c>
      <c r="S116" s="18">
        <f>+T116+U116</f>
        <v>257268.40400000004</v>
      </c>
      <c r="T116" s="18">
        <v>40619.259999999995</v>
      </c>
      <c r="U116" s="18">
        <v>216649.14400000003</v>
      </c>
      <c r="V116" s="18">
        <f>+W116+X116</f>
        <v>269586.978</v>
      </c>
      <c r="W116" s="18">
        <v>186855.587</v>
      </c>
      <c r="X116" s="18">
        <v>82731.390999999989</v>
      </c>
      <c r="Y116" s="18">
        <f>+Z116+AC116</f>
        <v>614622.36199999996</v>
      </c>
      <c r="Z116" s="18">
        <f>+AA116+AB116</f>
        <v>246448.97700000001</v>
      </c>
      <c r="AA116" s="18">
        <v>18183.11</v>
      </c>
      <c r="AB116" s="18">
        <v>228265.867</v>
      </c>
      <c r="AC116" s="18">
        <f>+AD116+AE116</f>
        <v>368173.38500000001</v>
      </c>
      <c r="AD116" s="18">
        <v>204240.26400000002</v>
      </c>
      <c r="AE116" s="18">
        <v>163933.12099999998</v>
      </c>
      <c r="AF116" s="18">
        <f>+AG116+AJ116</f>
        <v>2114925.2239999999</v>
      </c>
      <c r="AG116" s="18">
        <f>+AH116+AI116</f>
        <v>1015535.181</v>
      </c>
      <c r="AH116" s="18">
        <f>+F116+M116+T116+AA116</f>
        <v>162045.96999999997</v>
      </c>
      <c r="AI116" s="18">
        <f>+G116+N116+U116+AB116</f>
        <v>853489.21100000001</v>
      </c>
      <c r="AJ116" s="18">
        <f>+AK116+AL116</f>
        <v>1099390.0430000001</v>
      </c>
      <c r="AK116" s="18">
        <f>+I116+P116+W116+AD116</f>
        <v>647608.47100000002</v>
      </c>
      <c r="AL116" s="18">
        <f>+J116+Q116+X116+AE116</f>
        <v>451781.57199999999</v>
      </c>
    </row>
    <row r="117" spans="1:38" s="4" customFormat="1" x14ac:dyDescent="0.25">
      <c r="A117" s="22"/>
      <c r="B117" s="19"/>
      <c r="C117" s="23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</row>
    <row r="118" spans="1:38" s="24" customFormat="1" x14ac:dyDescent="0.25">
      <c r="A118" s="22"/>
      <c r="B118" s="26" t="s">
        <v>63</v>
      </c>
      <c r="C118" s="25"/>
      <c r="D118" s="27">
        <f>+E118+H118</f>
        <v>1795348</v>
      </c>
      <c r="E118" s="27">
        <f>+F118+G118</f>
        <v>1675209</v>
      </c>
      <c r="F118" s="15">
        <f>SUM(F119:F125)</f>
        <v>1019339</v>
      </c>
      <c r="G118" s="15">
        <f>SUM(G119:G125)</f>
        <v>655870</v>
      </c>
      <c r="H118" s="15">
        <f>+I118+J118</f>
        <v>120139</v>
      </c>
      <c r="I118" s="15">
        <f>SUM(I119:I125)</f>
        <v>101147</v>
      </c>
      <c r="J118" s="15">
        <f>SUM(J119:J125)</f>
        <v>18992</v>
      </c>
      <c r="K118" s="27">
        <f>+L118+O118</f>
        <v>1531605.25</v>
      </c>
      <c r="L118" s="27">
        <f>+M118+N118</f>
        <v>1348198.25</v>
      </c>
      <c r="M118" s="15">
        <f>SUM(M119:M125)</f>
        <v>814136.64</v>
      </c>
      <c r="N118" s="15">
        <f>SUM(N119:N125)</f>
        <v>534061.61</v>
      </c>
      <c r="O118" s="15">
        <f>+P118+Q118</f>
        <v>183407</v>
      </c>
      <c r="P118" s="15">
        <f>SUM(P119:P125)</f>
        <v>148236</v>
      </c>
      <c r="Q118" s="15">
        <f>SUM(Q119:Q125)</f>
        <v>35171</v>
      </c>
      <c r="R118" s="27">
        <f>+S118+V118</f>
        <v>1350288.67</v>
      </c>
      <c r="S118" s="27">
        <f>+T118+U118</f>
        <v>1230169.67</v>
      </c>
      <c r="T118" s="15">
        <f>SUM(T119:T125)</f>
        <v>792618.07000000007</v>
      </c>
      <c r="U118" s="15">
        <f>SUM(U119:U125)</f>
        <v>437551.6</v>
      </c>
      <c r="V118" s="15">
        <f>+W118+X118</f>
        <v>120119</v>
      </c>
      <c r="W118" s="15">
        <f>SUM(W119:W125)</f>
        <v>120119</v>
      </c>
      <c r="X118" s="15">
        <f>SUM(X119:X125)</f>
        <v>0</v>
      </c>
      <c r="Y118" s="27">
        <f>+Z118+AC118</f>
        <v>1674697.92</v>
      </c>
      <c r="Z118" s="27">
        <f>+AA118+AB118</f>
        <v>1486120.92</v>
      </c>
      <c r="AA118" s="15">
        <f>SUM(AA119:AA125)</f>
        <v>877529.87</v>
      </c>
      <c r="AB118" s="15">
        <f>SUM(AB119:AB125)</f>
        <v>608591.05000000005</v>
      </c>
      <c r="AC118" s="15">
        <f>+AD118+AE118</f>
        <v>188577</v>
      </c>
      <c r="AD118" s="15">
        <f>SUM(AD119:AD125)</f>
        <v>179426</v>
      </c>
      <c r="AE118" s="15">
        <f>SUM(AE119:AE125)</f>
        <v>9151</v>
      </c>
      <c r="AF118" s="27">
        <f>+AG118+AJ118</f>
        <v>6351939.8399999999</v>
      </c>
      <c r="AG118" s="27">
        <f>+AH118+AI118</f>
        <v>5739697.8399999999</v>
      </c>
      <c r="AH118" s="15">
        <f>SUM(AH119:AH125)</f>
        <v>3503623.58</v>
      </c>
      <c r="AI118" s="15">
        <f>SUM(AI119:AI125)</f>
        <v>2236074.2599999998</v>
      </c>
      <c r="AJ118" s="15">
        <f>+AK118+AL118</f>
        <v>612242</v>
      </c>
      <c r="AK118" s="15">
        <f>SUM(AK119:AK125)</f>
        <v>548928</v>
      </c>
      <c r="AL118" s="15">
        <f>SUM(AL119:AL125)</f>
        <v>63314</v>
      </c>
    </row>
    <row r="119" spans="1:38" s="4" customFormat="1" x14ac:dyDescent="0.25">
      <c r="A119" s="22"/>
      <c r="B119" s="19"/>
      <c r="C119" s="23" t="s">
        <v>62</v>
      </c>
      <c r="D119" s="18">
        <f>+E119+H119</f>
        <v>4172</v>
      </c>
      <c r="E119" s="18">
        <f>+F119+G119</f>
        <v>4172</v>
      </c>
      <c r="F119" s="18">
        <v>1978</v>
      </c>
      <c r="G119" s="18">
        <v>2194</v>
      </c>
      <c r="H119" s="18">
        <f>+I119+J119</f>
        <v>0</v>
      </c>
      <c r="I119" s="18">
        <v>0</v>
      </c>
      <c r="J119" s="18">
        <v>0</v>
      </c>
      <c r="K119" s="18">
        <f>+L119+O119</f>
        <v>1593.99</v>
      </c>
      <c r="L119" s="18">
        <f>+M119+N119</f>
        <v>1593.99</v>
      </c>
      <c r="M119" s="18">
        <v>1473.99</v>
      </c>
      <c r="N119" s="18">
        <v>120</v>
      </c>
      <c r="O119" s="18">
        <f>+P119+Q119</f>
        <v>0</v>
      </c>
      <c r="P119" s="18">
        <v>0</v>
      </c>
      <c r="Q119" s="18">
        <v>0</v>
      </c>
      <c r="R119" s="18">
        <f>+S119+V119</f>
        <v>217.32999999999998</v>
      </c>
      <c r="S119" s="18">
        <f>+T119+U119</f>
        <v>217.32999999999998</v>
      </c>
      <c r="T119" s="18">
        <v>202.73</v>
      </c>
      <c r="U119" s="18">
        <v>14.6</v>
      </c>
      <c r="V119" s="18">
        <f>+W119+X119</f>
        <v>0</v>
      </c>
      <c r="W119" s="18">
        <v>0</v>
      </c>
      <c r="X119" s="18">
        <v>0</v>
      </c>
      <c r="Y119" s="18">
        <f>+Z119+AC119</f>
        <v>6252</v>
      </c>
      <c r="Z119" s="18">
        <f>+AA119+AB119</f>
        <v>752</v>
      </c>
      <c r="AA119" s="18">
        <v>752</v>
      </c>
      <c r="AB119" s="18">
        <v>0</v>
      </c>
      <c r="AC119" s="18">
        <f>+AD119+AE119</f>
        <v>5500</v>
      </c>
      <c r="AD119" s="18">
        <v>0</v>
      </c>
      <c r="AE119" s="18">
        <v>5500</v>
      </c>
      <c r="AF119" s="18">
        <f>+AG119+AJ119</f>
        <v>12235.32</v>
      </c>
      <c r="AG119" s="18">
        <f>+AH119+AI119</f>
        <v>6735.32</v>
      </c>
      <c r="AH119" s="18">
        <f>+F119+M119+T119+AA119</f>
        <v>4406.7199999999993</v>
      </c>
      <c r="AI119" s="18">
        <f>+G119+N119+U119+AB119</f>
        <v>2328.6</v>
      </c>
      <c r="AJ119" s="18">
        <f>+AK119+AL119</f>
        <v>5500</v>
      </c>
      <c r="AK119" s="18">
        <f>+I119+P119+W119+AD119</f>
        <v>0</v>
      </c>
      <c r="AL119" s="18">
        <f>+J119+Q119+X119+AE119</f>
        <v>5500</v>
      </c>
    </row>
    <row r="120" spans="1:38" s="4" customFormat="1" x14ac:dyDescent="0.25">
      <c r="A120" s="22"/>
      <c r="B120" s="19"/>
      <c r="C120" s="23" t="s">
        <v>61</v>
      </c>
      <c r="D120" s="18">
        <f>+E120+H120</f>
        <v>19805</v>
      </c>
      <c r="E120" s="18">
        <f>+F120+G120</f>
        <v>19805</v>
      </c>
      <c r="F120" s="18">
        <v>4195</v>
      </c>
      <c r="G120" s="18">
        <v>15610</v>
      </c>
      <c r="H120" s="18">
        <f>+I120+J120</f>
        <v>0</v>
      </c>
      <c r="I120" s="18">
        <v>0</v>
      </c>
      <c r="J120" s="18">
        <v>0</v>
      </c>
      <c r="K120" s="18">
        <f>+L120+O120</f>
        <v>41686.26</v>
      </c>
      <c r="L120" s="18">
        <f>+M120+N120</f>
        <v>41686.26</v>
      </c>
      <c r="M120" s="18">
        <v>18498.650000000001</v>
      </c>
      <c r="N120" s="18">
        <v>23187.61</v>
      </c>
      <c r="O120" s="18">
        <f>+P120+Q120</f>
        <v>0</v>
      </c>
      <c r="P120" s="18">
        <v>0</v>
      </c>
      <c r="Q120" s="18">
        <v>0</v>
      </c>
      <c r="R120" s="18">
        <f>+S120+V120</f>
        <v>54195.459999999992</v>
      </c>
      <c r="S120" s="18">
        <f>+T120+U120</f>
        <v>54195.459999999992</v>
      </c>
      <c r="T120" s="18">
        <v>20945.95</v>
      </c>
      <c r="U120" s="18">
        <v>33249.509999999995</v>
      </c>
      <c r="V120" s="18">
        <f>+W120+X120</f>
        <v>0</v>
      </c>
      <c r="W120" s="18">
        <v>0</v>
      </c>
      <c r="X120" s="18">
        <v>0</v>
      </c>
      <c r="Y120" s="18">
        <f>+Z120+AC120</f>
        <v>83797.88</v>
      </c>
      <c r="Z120" s="18">
        <f>+AA120+AB120</f>
        <v>83797.88</v>
      </c>
      <c r="AA120" s="18">
        <v>28169.5</v>
      </c>
      <c r="AB120" s="18">
        <v>55628.380000000005</v>
      </c>
      <c r="AC120" s="18">
        <f>+AD120+AE120</f>
        <v>0</v>
      </c>
      <c r="AD120" s="18">
        <v>0</v>
      </c>
      <c r="AE120" s="18">
        <v>0</v>
      </c>
      <c r="AF120" s="18">
        <f>+AG120+AJ120</f>
        <v>199484.6</v>
      </c>
      <c r="AG120" s="18">
        <f>+AH120+AI120</f>
        <v>199484.6</v>
      </c>
      <c r="AH120" s="18">
        <f>+F120+M120+T120+AA120</f>
        <v>71809.100000000006</v>
      </c>
      <c r="AI120" s="18">
        <f>+G120+N120+U120+AB120</f>
        <v>127675.5</v>
      </c>
      <c r="AJ120" s="18">
        <f>+AK120+AL120</f>
        <v>0</v>
      </c>
      <c r="AK120" s="18">
        <f>+I120+P120+W120+AD120</f>
        <v>0</v>
      </c>
      <c r="AL120" s="18">
        <f>+J120+Q120+X120+AE120</f>
        <v>0</v>
      </c>
    </row>
    <row r="121" spans="1:38" s="4" customFormat="1" x14ac:dyDescent="0.25">
      <c r="A121" s="22"/>
      <c r="B121" s="19"/>
      <c r="C121" s="23" t="s">
        <v>60</v>
      </c>
      <c r="D121" s="18">
        <f>+E121+H121</f>
        <v>550</v>
      </c>
      <c r="E121" s="18">
        <f>+F121+G121</f>
        <v>550</v>
      </c>
      <c r="F121" s="18">
        <v>550</v>
      </c>
      <c r="G121" s="18">
        <v>0</v>
      </c>
      <c r="H121" s="18">
        <f>+I121+J121</f>
        <v>0</v>
      </c>
      <c r="I121" s="18">
        <v>0</v>
      </c>
      <c r="J121" s="18">
        <v>0</v>
      </c>
      <c r="K121" s="18">
        <f>+L121+O121</f>
        <v>1100</v>
      </c>
      <c r="L121" s="18">
        <f>+M121+N121</f>
        <v>1100</v>
      </c>
      <c r="M121" s="18">
        <v>1100</v>
      </c>
      <c r="N121" s="18">
        <v>0</v>
      </c>
      <c r="O121" s="18">
        <f>+P121+Q121</f>
        <v>0</v>
      </c>
      <c r="P121" s="18">
        <v>0</v>
      </c>
      <c r="Q121" s="18">
        <v>0</v>
      </c>
      <c r="R121" s="18">
        <f>+S121+V121</f>
        <v>27564</v>
      </c>
      <c r="S121" s="18">
        <f>+T121+U121</f>
        <v>27564</v>
      </c>
      <c r="T121" s="18">
        <v>21658</v>
      </c>
      <c r="U121" s="18">
        <v>5906</v>
      </c>
      <c r="V121" s="18">
        <f>+W121+X121</f>
        <v>0</v>
      </c>
      <c r="W121" s="18">
        <v>0</v>
      </c>
      <c r="X121" s="18">
        <v>0</v>
      </c>
      <c r="Y121" s="18">
        <f>+Z121+AC121</f>
        <v>21903</v>
      </c>
      <c r="Z121" s="18">
        <f>+AA121+AB121</f>
        <v>21903</v>
      </c>
      <c r="AA121" s="18">
        <f>550+12986</f>
        <v>13536</v>
      </c>
      <c r="AB121" s="18">
        <v>8367</v>
      </c>
      <c r="AC121" s="18">
        <f>+AD121+AE121</f>
        <v>0</v>
      </c>
      <c r="AD121" s="18">
        <v>0</v>
      </c>
      <c r="AE121" s="18">
        <v>0</v>
      </c>
      <c r="AF121" s="18">
        <f>+AG121+AJ121</f>
        <v>51117</v>
      </c>
      <c r="AG121" s="18">
        <f>+AH121+AI121</f>
        <v>51117</v>
      </c>
      <c r="AH121" s="18">
        <f>+F121+M121+T121+AA121</f>
        <v>36844</v>
      </c>
      <c r="AI121" s="18">
        <f>+G121+N121+U121+AB121</f>
        <v>14273</v>
      </c>
      <c r="AJ121" s="18">
        <f>+AK121+AL121</f>
        <v>0</v>
      </c>
      <c r="AK121" s="18">
        <f>+I121+P121+W121+AD121</f>
        <v>0</v>
      </c>
      <c r="AL121" s="18">
        <f>+J121+Q121+X121+AE121</f>
        <v>0</v>
      </c>
    </row>
    <row r="122" spans="1:38" s="4" customFormat="1" x14ac:dyDescent="0.25">
      <c r="A122" s="22"/>
      <c r="B122" s="19"/>
      <c r="C122" s="23" t="s">
        <v>59</v>
      </c>
      <c r="D122" s="18">
        <f>+E122+H122</f>
        <v>5680</v>
      </c>
      <c r="E122" s="18">
        <f>+F122+G122</f>
        <v>5680</v>
      </c>
      <c r="F122" s="18">
        <v>5680</v>
      </c>
      <c r="G122" s="18">
        <v>0</v>
      </c>
      <c r="H122" s="18">
        <f>+I122+J122</f>
        <v>0</v>
      </c>
      <c r="I122" s="18">
        <v>0</v>
      </c>
      <c r="J122" s="18">
        <v>0</v>
      </c>
      <c r="K122" s="18">
        <f>+L122+O122</f>
        <v>3200</v>
      </c>
      <c r="L122" s="18">
        <f>+M122+N122</f>
        <v>3200</v>
      </c>
      <c r="M122" s="18">
        <v>3200</v>
      </c>
      <c r="N122" s="18">
        <v>0</v>
      </c>
      <c r="O122" s="18">
        <f>+P122+Q122</f>
        <v>0</v>
      </c>
      <c r="P122" s="18">
        <v>0</v>
      </c>
      <c r="Q122" s="18">
        <v>0</v>
      </c>
      <c r="R122" s="18">
        <f>+S122+V122</f>
        <v>2840</v>
      </c>
      <c r="S122" s="18">
        <f>+T122+U122</f>
        <v>2840</v>
      </c>
      <c r="T122" s="18">
        <v>2840</v>
      </c>
      <c r="U122" s="18">
        <v>0</v>
      </c>
      <c r="V122" s="18">
        <f>+W122+X122</f>
        <v>0</v>
      </c>
      <c r="W122" s="18">
        <v>0</v>
      </c>
      <c r="X122" s="18">
        <v>0</v>
      </c>
      <c r="Y122" s="18">
        <f>+Z122+AC122</f>
        <v>6349</v>
      </c>
      <c r="Z122" s="18">
        <f>+AA122+AB122</f>
        <v>6349</v>
      </c>
      <c r="AA122" s="18">
        <v>6349</v>
      </c>
      <c r="AB122" s="18">
        <v>0</v>
      </c>
      <c r="AC122" s="18"/>
      <c r="AD122" s="18">
        <v>0</v>
      </c>
      <c r="AE122" s="18">
        <v>0</v>
      </c>
      <c r="AF122" s="18">
        <f>+AG122+AJ122</f>
        <v>18069</v>
      </c>
      <c r="AG122" s="18">
        <f>+AH122+AI122</f>
        <v>18069</v>
      </c>
      <c r="AH122" s="18">
        <f>+F122+M122+T122+AA122</f>
        <v>18069</v>
      </c>
      <c r="AI122" s="18">
        <f>+G122+N122+U122+AB122</f>
        <v>0</v>
      </c>
      <c r="AJ122" s="18">
        <f>+AK122+AL122</f>
        <v>0</v>
      </c>
      <c r="AK122" s="18">
        <f>+I122+P122+W122+AD122</f>
        <v>0</v>
      </c>
      <c r="AL122" s="18">
        <f>+J122+Q122+X122+AE122</f>
        <v>0</v>
      </c>
    </row>
    <row r="123" spans="1:38" s="4" customFormat="1" x14ac:dyDescent="0.25">
      <c r="A123" s="22"/>
      <c r="B123" s="19"/>
      <c r="C123" s="23" t="s">
        <v>58</v>
      </c>
      <c r="D123" s="18">
        <f>+E123+H123</f>
        <v>73438</v>
      </c>
      <c r="E123" s="18">
        <f>+F123+G123</f>
        <v>73438</v>
      </c>
      <c r="F123" s="18">
        <v>45346</v>
      </c>
      <c r="G123" s="18">
        <v>28092</v>
      </c>
      <c r="H123" s="18">
        <f>+I123+J123</f>
        <v>0</v>
      </c>
      <c r="I123" s="18">
        <v>0</v>
      </c>
      <c r="J123" s="18">
        <v>0</v>
      </c>
      <c r="K123" s="18">
        <f>+L123+O123</f>
        <v>22867</v>
      </c>
      <c r="L123" s="18">
        <f>+M123+N123</f>
        <v>22867</v>
      </c>
      <c r="M123" s="18">
        <v>21991</v>
      </c>
      <c r="N123" s="18">
        <v>876</v>
      </c>
      <c r="O123" s="18">
        <f>+P123+Q123</f>
        <v>0</v>
      </c>
      <c r="P123" s="18">
        <v>0</v>
      </c>
      <c r="Q123" s="18">
        <v>0</v>
      </c>
      <c r="R123" s="18">
        <f>+S123+V123</f>
        <v>22863.88</v>
      </c>
      <c r="S123" s="18">
        <f>+T123+U123</f>
        <v>22863.88</v>
      </c>
      <c r="T123" s="18">
        <v>21252.39</v>
      </c>
      <c r="U123" s="18">
        <v>1611.49</v>
      </c>
      <c r="V123" s="18">
        <f>+W123+X123</f>
        <v>0</v>
      </c>
      <c r="W123" s="18">
        <v>0</v>
      </c>
      <c r="X123" s="18">
        <v>0</v>
      </c>
      <c r="Y123" s="18">
        <f>+Z123+AC123</f>
        <v>4711.04</v>
      </c>
      <c r="Z123" s="18">
        <f>+AA123+AB123</f>
        <v>4711.04</v>
      </c>
      <c r="AA123" s="18">
        <v>4011.37</v>
      </c>
      <c r="AB123" s="18">
        <v>699.67000000000007</v>
      </c>
      <c r="AC123" s="18">
        <f>+AD123+AE123</f>
        <v>0</v>
      </c>
      <c r="AD123" s="18">
        <v>0</v>
      </c>
      <c r="AE123" s="18">
        <v>0</v>
      </c>
      <c r="AF123" s="18">
        <f>+AG123+AJ123</f>
        <v>123879.92</v>
      </c>
      <c r="AG123" s="18">
        <f>+AH123+AI123</f>
        <v>123879.92</v>
      </c>
      <c r="AH123" s="18">
        <f>+F123+M123+T123+AA123</f>
        <v>92600.76</v>
      </c>
      <c r="AI123" s="18">
        <f>+G123+N123+U123+AB123</f>
        <v>31279.160000000003</v>
      </c>
      <c r="AJ123" s="18">
        <f>+AK123+AL123</f>
        <v>0</v>
      </c>
      <c r="AK123" s="18">
        <f>+I123+P123+W123+AD123</f>
        <v>0</v>
      </c>
      <c r="AL123" s="18">
        <f>+J123+Q123+X123+AE123</f>
        <v>0</v>
      </c>
    </row>
    <row r="124" spans="1:38" s="4" customFormat="1" x14ac:dyDescent="0.25">
      <c r="A124" s="22"/>
      <c r="B124" s="19"/>
      <c r="C124" s="21" t="s">
        <v>3</v>
      </c>
      <c r="D124" s="18">
        <f>+E124+H124</f>
        <v>2521</v>
      </c>
      <c r="E124" s="18">
        <f>+F124+G124</f>
        <v>2521</v>
      </c>
      <c r="F124" s="18">
        <v>1771</v>
      </c>
      <c r="G124" s="18">
        <v>750</v>
      </c>
      <c r="H124" s="18">
        <f>+I124+J124</f>
        <v>0</v>
      </c>
      <c r="I124" s="18">
        <v>0</v>
      </c>
      <c r="J124" s="18">
        <v>0</v>
      </c>
      <c r="K124" s="18">
        <f>+L124+O124</f>
        <v>2673</v>
      </c>
      <c r="L124" s="18">
        <f>+M124+N124</f>
        <v>2673</v>
      </c>
      <c r="M124" s="18">
        <v>2673</v>
      </c>
      <c r="N124" s="18"/>
      <c r="O124" s="18">
        <f>+P124+Q124</f>
        <v>0</v>
      </c>
      <c r="P124" s="18">
        <v>0</v>
      </c>
      <c r="Q124" s="18">
        <v>0</v>
      </c>
      <c r="R124" s="18">
        <f>+S124+V124</f>
        <v>3020</v>
      </c>
      <c r="S124" s="18">
        <f>+T124+U124</f>
        <v>3020</v>
      </c>
      <c r="T124" s="18">
        <v>1192</v>
      </c>
      <c r="U124" s="18">
        <v>1828</v>
      </c>
      <c r="V124" s="18">
        <f>+W124+X124</f>
        <v>0</v>
      </c>
      <c r="W124" s="18">
        <v>0</v>
      </c>
      <c r="X124" s="18">
        <v>0</v>
      </c>
      <c r="Y124" s="18">
        <f>+Z124+AC124</f>
        <v>12990</v>
      </c>
      <c r="Z124" s="18">
        <f>+AA124+AB124</f>
        <v>12990</v>
      </c>
      <c r="AA124" s="18">
        <v>12990</v>
      </c>
      <c r="AB124" s="18">
        <v>0</v>
      </c>
      <c r="AC124" s="18">
        <f>+AD124+AE124</f>
        <v>0</v>
      </c>
      <c r="AD124" s="18">
        <v>0</v>
      </c>
      <c r="AE124" s="18">
        <v>0</v>
      </c>
      <c r="AF124" s="18">
        <f>+AG124+AJ124</f>
        <v>21204</v>
      </c>
      <c r="AG124" s="18">
        <f>+AH124+AI124</f>
        <v>21204</v>
      </c>
      <c r="AH124" s="18">
        <f>+F124+M124+T124+AA124</f>
        <v>18626</v>
      </c>
      <c r="AI124" s="18">
        <f>+G124+N124+U124+AB124</f>
        <v>2578</v>
      </c>
      <c r="AJ124" s="18">
        <f>+AK124+AL124</f>
        <v>0</v>
      </c>
      <c r="AK124" s="18">
        <f>+I124+P124+W124+AD124</f>
        <v>0</v>
      </c>
      <c r="AL124" s="18">
        <f>+J124+Q124+X124+AE124</f>
        <v>0</v>
      </c>
    </row>
    <row r="125" spans="1:38" s="4" customFormat="1" x14ac:dyDescent="0.25">
      <c r="A125" s="22"/>
      <c r="B125" s="19"/>
      <c r="C125" s="35" t="s">
        <v>2</v>
      </c>
      <c r="D125" s="18">
        <f>+E125+H125</f>
        <v>1689182</v>
      </c>
      <c r="E125" s="18">
        <f>+F125+G125</f>
        <v>1569043</v>
      </c>
      <c r="F125" s="18">
        <v>959819</v>
      </c>
      <c r="G125" s="18">
        <v>609224</v>
      </c>
      <c r="H125" s="18">
        <f>+I125+J125</f>
        <v>120139</v>
      </c>
      <c r="I125" s="18">
        <v>101147</v>
      </c>
      <c r="J125" s="18">
        <v>18992</v>
      </c>
      <c r="K125" s="18">
        <f>+L125+O125</f>
        <v>1458485</v>
      </c>
      <c r="L125" s="18">
        <f>+M125+N125</f>
        <v>1275078</v>
      </c>
      <c r="M125" s="18">
        <v>765200</v>
      </c>
      <c r="N125" s="18">
        <v>509878</v>
      </c>
      <c r="O125" s="18">
        <f>+P125+Q125</f>
        <v>183407</v>
      </c>
      <c r="P125" s="18">
        <v>148236</v>
      </c>
      <c r="Q125" s="18">
        <v>35171</v>
      </c>
      <c r="R125" s="18">
        <f>+S125+V125</f>
        <v>1239588</v>
      </c>
      <c r="S125" s="18">
        <f>+T125+U125</f>
        <v>1119469</v>
      </c>
      <c r="T125" s="18">
        <v>724527</v>
      </c>
      <c r="U125" s="18">
        <v>394942</v>
      </c>
      <c r="V125" s="18">
        <f>+W125+X125</f>
        <v>120119</v>
      </c>
      <c r="W125" s="18">
        <v>120119</v>
      </c>
      <c r="X125" s="18">
        <v>0</v>
      </c>
      <c r="Y125" s="18">
        <f>+Z125+AC125</f>
        <v>1538695</v>
      </c>
      <c r="Z125" s="18">
        <f>+AA125+AB125</f>
        <v>1355618</v>
      </c>
      <c r="AA125" s="18">
        <v>811722</v>
      </c>
      <c r="AB125" s="18">
        <v>543896</v>
      </c>
      <c r="AC125" s="18">
        <f>+AD125+AE125</f>
        <v>183077</v>
      </c>
      <c r="AD125" s="18">
        <v>179426</v>
      </c>
      <c r="AE125" s="18">
        <v>3651</v>
      </c>
      <c r="AF125" s="18">
        <f>+AG125+AJ125</f>
        <v>5925950</v>
      </c>
      <c r="AG125" s="18">
        <f>+AH125+AI125</f>
        <v>5319208</v>
      </c>
      <c r="AH125" s="18">
        <f>+F125+M125+T125+AA125</f>
        <v>3261268</v>
      </c>
      <c r="AI125" s="18">
        <f>+G125+N125+U125+AB125</f>
        <v>2057940</v>
      </c>
      <c r="AJ125" s="18">
        <f>+AK125+AL125</f>
        <v>606742</v>
      </c>
      <c r="AK125" s="18">
        <f>+I125+P125+W125+AD125</f>
        <v>548928</v>
      </c>
      <c r="AL125" s="18">
        <f>+J125+Q125+X125+AE125</f>
        <v>57814</v>
      </c>
    </row>
    <row r="126" spans="1:38" s="4" customFormat="1" x14ac:dyDescent="0.25">
      <c r="A126" s="22"/>
      <c r="B126" s="19"/>
      <c r="C126" s="23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</row>
    <row r="127" spans="1:38" s="24" customFormat="1" x14ac:dyDescent="0.25">
      <c r="A127" s="22"/>
      <c r="B127" s="26" t="s">
        <v>57</v>
      </c>
      <c r="C127" s="25"/>
      <c r="D127" s="27">
        <f>+E127+H127</f>
        <v>463775</v>
      </c>
      <c r="E127" s="15">
        <f>+F127+G127</f>
        <v>452174</v>
      </c>
      <c r="F127" s="15">
        <f>SUM(F128:F136)</f>
        <v>388217</v>
      </c>
      <c r="G127" s="15">
        <f>SUM(G128:G136)</f>
        <v>63957</v>
      </c>
      <c r="H127" s="15">
        <f>+I127+J127</f>
        <v>11601</v>
      </c>
      <c r="I127" s="15">
        <f>SUM(I128:I136)</f>
        <v>6101</v>
      </c>
      <c r="J127" s="15">
        <f>SUM(J128:J136)</f>
        <v>5500</v>
      </c>
      <c r="K127" s="27">
        <f>+L127+O127</f>
        <v>468385</v>
      </c>
      <c r="L127" s="15">
        <f>+M127+N127</f>
        <v>440425</v>
      </c>
      <c r="M127" s="15">
        <f>SUM(M128:M136)</f>
        <v>377532</v>
      </c>
      <c r="N127" s="15">
        <f>SUM(N128:N136)</f>
        <v>62893</v>
      </c>
      <c r="O127" s="15">
        <f>+P127+Q127</f>
        <v>27960</v>
      </c>
      <c r="P127" s="15">
        <f>SUM(P128:P136)</f>
        <v>21860</v>
      </c>
      <c r="Q127" s="15">
        <f>SUM(Q128:Q136)</f>
        <v>6100</v>
      </c>
      <c r="R127" s="27">
        <f>+S127+V127</f>
        <v>435922</v>
      </c>
      <c r="S127" s="15">
        <f>+T127+U127</f>
        <v>421952</v>
      </c>
      <c r="T127" s="15">
        <f>SUM(T128:T136)</f>
        <v>372592</v>
      </c>
      <c r="U127" s="15">
        <f>SUM(U128:U136)</f>
        <v>49360</v>
      </c>
      <c r="V127" s="15">
        <f>+W127+X127</f>
        <v>13970</v>
      </c>
      <c r="W127" s="15">
        <f>SUM(W128:W136)</f>
        <v>13970</v>
      </c>
      <c r="X127" s="15">
        <f>SUM(X128:X136)</f>
        <v>0</v>
      </c>
      <c r="Y127" s="27">
        <f>+Z127+AC127</f>
        <v>483659</v>
      </c>
      <c r="Z127" s="15">
        <f>+AA127+AB127</f>
        <v>442063</v>
      </c>
      <c r="AA127" s="15">
        <f>SUM(AA128:AA136)</f>
        <v>364155</v>
      </c>
      <c r="AB127" s="15">
        <f>SUM(AB128:AB136)</f>
        <v>77908</v>
      </c>
      <c r="AC127" s="15">
        <f>+AD127+AE127</f>
        <v>41596</v>
      </c>
      <c r="AD127" s="15">
        <f>SUM(AD128:AD136)</f>
        <v>34796</v>
      </c>
      <c r="AE127" s="15">
        <f>SUM(AE128:AE136)</f>
        <v>6800</v>
      </c>
      <c r="AF127" s="27">
        <f>+AG127+AJ127</f>
        <v>1851741</v>
      </c>
      <c r="AG127" s="15">
        <f>+AH127+AI127</f>
        <v>1756614</v>
      </c>
      <c r="AH127" s="15">
        <f>SUM(AH128:AH136)</f>
        <v>1502496</v>
      </c>
      <c r="AI127" s="15">
        <f>SUM(AI128:AI136)</f>
        <v>254118</v>
      </c>
      <c r="AJ127" s="15">
        <f>+AK127+AL127</f>
        <v>95127</v>
      </c>
      <c r="AK127" s="15">
        <f>SUM(AK128:AK136)</f>
        <v>76727</v>
      </c>
      <c r="AL127" s="15">
        <f>SUM(AL128:AL136)</f>
        <v>18400</v>
      </c>
    </row>
    <row r="128" spans="1:38" s="4" customFormat="1" x14ac:dyDescent="0.25">
      <c r="A128" s="22"/>
      <c r="B128" s="19"/>
      <c r="C128" s="23" t="s">
        <v>56</v>
      </c>
      <c r="D128" s="18">
        <f>+E128+H128</f>
        <v>205483</v>
      </c>
      <c r="E128" s="18">
        <f>+F128+G128</f>
        <v>201463</v>
      </c>
      <c r="F128" s="18">
        <v>193715</v>
      </c>
      <c r="G128" s="18">
        <v>7748</v>
      </c>
      <c r="H128" s="18">
        <f>+I128+J128</f>
        <v>4020</v>
      </c>
      <c r="I128" s="18">
        <v>4020</v>
      </c>
      <c r="J128" s="18">
        <v>0</v>
      </c>
      <c r="K128" s="18">
        <f>+L128+O128</f>
        <v>187336</v>
      </c>
      <c r="L128" s="18">
        <f>+M128+N128</f>
        <v>176145</v>
      </c>
      <c r="M128" s="18">
        <v>165143</v>
      </c>
      <c r="N128" s="18">
        <v>11002</v>
      </c>
      <c r="O128" s="18">
        <f>+P128+Q128</f>
        <v>11191</v>
      </c>
      <c r="P128" s="18">
        <v>11191</v>
      </c>
      <c r="Q128" s="18">
        <v>0</v>
      </c>
      <c r="R128" s="18">
        <f>+S128+V128</f>
        <v>179505</v>
      </c>
      <c r="S128" s="18">
        <f>+T128+U128</f>
        <v>170785</v>
      </c>
      <c r="T128" s="18">
        <v>168001</v>
      </c>
      <c r="U128" s="18">
        <v>2784</v>
      </c>
      <c r="V128" s="18">
        <f>+W128+X128</f>
        <v>8720</v>
      </c>
      <c r="W128" s="18">
        <v>8720</v>
      </c>
      <c r="X128" s="18">
        <v>0</v>
      </c>
      <c r="Y128" s="18">
        <f>+Z128+AC128</f>
        <v>189649</v>
      </c>
      <c r="Z128" s="18">
        <f>+AA128+AB128</f>
        <v>166233</v>
      </c>
      <c r="AA128" s="18">
        <v>156727</v>
      </c>
      <c r="AB128" s="18">
        <v>9506</v>
      </c>
      <c r="AC128" s="18">
        <f>+AD128+AE128</f>
        <v>23416</v>
      </c>
      <c r="AD128" s="18">
        <v>23416</v>
      </c>
      <c r="AE128" s="18">
        <v>0</v>
      </c>
      <c r="AF128" s="18">
        <f>+AG128+AJ128</f>
        <v>761973</v>
      </c>
      <c r="AG128" s="18">
        <f>+AH128+AI128</f>
        <v>714626</v>
      </c>
      <c r="AH128" s="18">
        <f>+F128+M128+T128+AA128</f>
        <v>683586</v>
      </c>
      <c r="AI128" s="18">
        <f>+G128+N128+U128+AB128</f>
        <v>31040</v>
      </c>
      <c r="AJ128" s="18">
        <f>+AK128+AL128</f>
        <v>47347</v>
      </c>
      <c r="AK128" s="18">
        <f>+I128+P128+W128+AD128</f>
        <v>47347</v>
      </c>
      <c r="AL128" s="18">
        <f>+J128+Q128+X128+AE128</f>
        <v>0</v>
      </c>
    </row>
    <row r="129" spans="1:38" s="4" customFormat="1" x14ac:dyDescent="0.25">
      <c r="A129" s="22"/>
      <c r="B129" s="19"/>
      <c r="C129" s="23" t="s">
        <v>55</v>
      </c>
      <c r="D129" s="18">
        <f>+E129+H129</f>
        <v>3038</v>
      </c>
      <c r="E129" s="18">
        <f>+F129+G129</f>
        <v>3038</v>
      </c>
      <c r="F129" s="18">
        <v>2888</v>
      </c>
      <c r="G129" s="18">
        <v>150</v>
      </c>
      <c r="H129" s="18">
        <f>+I129+J129</f>
        <v>0</v>
      </c>
      <c r="I129" s="18">
        <v>0</v>
      </c>
      <c r="J129" s="18">
        <v>0</v>
      </c>
      <c r="K129" s="18">
        <f>+L129+O129</f>
        <v>15701</v>
      </c>
      <c r="L129" s="18">
        <f>+M129+N129</f>
        <v>15701</v>
      </c>
      <c r="M129" s="18">
        <v>15601</v>
      </c>
      <c r="N129" s="18">
        <v>100</v>
      </c>
      <c r="O129" s="18">
        <f>+P129+Q129</f>
        <v>0</v>
      </c>
      <c r="P129" s="18">
        <v>0</v>
      </c>
      <c r="Q129" s="18">
        <v>0</v>
      </c>
      <c r="R129" s="18">
        <f>+S129+V129</f>
        <v>8400</v>
      </c>
      <c r="S129" s="18">
        <f>+T129+U129</f>
        <v>8400</v>
      </c>
      <c r="T129" s="18">
        <v>8400</v>
      </c>
      <c r="U129" s="18">
        <v>0</v>
      </c>
      <c r="V129" s="18">
        <f>+W129+X129</f>
        <v>0</v>
      </c>
      <c r="W129" s="18">
        <v>0</v>
      </c>
      <c r="X129" s="18">
        <v>0</v>
      </c>
      <c r="Y129" s="18">
        <f>+Z129+AC129</f>
        <v>5940</v>
      </c>
      <c r="Z129" s="18">
        <f>+AA129+AB129</f>
        <v>5940</v>
      </c>
      <c r="AA129" s="18">
        <v>5940</v>
      </c>
      <c r="AB129" s="18"/>
      <c r="AC129" s="18">
        <f>+AD129+AE129</f>
        <v>0</v>
      </c>
      <c r="AD129" s="18">
        <v>0</v>
      </c>
      <c r="AE129" s="18">
        <v>0</v>
      </c>
      <c r="AF129" s="18">
        <f>+AG129+AJ129</f>
        <v>33079</v>
      </c>
      <c r="AG129" s="18">
        <f>+AH129+AI129</f>
        <v>33079</v>
      </c>
      <c r="AH129" s="18">
        <f>+F129+M129+T129+AA129</f>
        <v>32829</v>
      </c>
      <c r="AI129" s="18">
        <f>+G129+N129+U129+AB129</f>
        <v>250</v>
      </c>
      <c r="AJ129" s="18">
        <f>+AK129+AL129</f>
        <v>0</v>
      </c>
      <c r="AK129" s="18">
        <f>+I129+P129+W129+AD129</f>
        <v>0</v>
      </c>
      <c r="AL129" s="18">
        <f>+J129+Q129+X129+AE129</f>
        <v>0</v>
      </c>
    </row>
    <row r="130" spans="1:38" s="4" customFormat="1" x14ac:dyDescent="0.25">
      <c r="A130" s="22"/>
      <c r="B130" s="19"/>
      <c r="C130" s="23" t="s">
        <v>54</v>
      </c>
      <c r="D130" s="18">
        <f>+E130+H130</f>
        <v>14539</v>
      </c>
      <c r="E130" s="18">
        <f>+F130+G130</f>
        <v>14539</v>
      </c>
      <c r="F130" s="18">
        <v>14539</v>
      </c>
      <c r="G130" s="18">
        <v>0</v>
      </c>
      <c r="H130" s="18">
        <f>+I130+J130</f>
        <v>0</v>
      </c>
      <c r="I130" s="18">
        <v>0</v>
      </c>
      <c r="J130" s="18">
        <v>0</v>
      </c>
      <c r="K130" s="18">
        <f>+L130+O130</f>
        <v>10534</v>
      </c>
      <c r="L130" s="18">
        <f>+M130+N130</f>
        <v>10534</v>
      </c>
      <c r="M130" s="18">
        <v>10534</v>
      </c>
      <c r="N130" s="18">
        <v>0</v>
      </c>
      <c r="O130" s="18">
        <f>+P130+Q130</f>
        <v>0</v>
      </c>
      <c r="P130" s="18">
        <v>0</v>
      </c>
      <c r="Q130" s="18">
        <v>0</v>
      </c>
      <c r="R130" s="18">
        <f>+S130+V130</f>
        <v>3956</v>
      </c>
      <c r="S130" s="18">
        <f>+T130+U130</f>
        <v>3956</v>
      </c>
      <c r="T130" s="18">
        <v>3956</v>
      </c>
      <c r="U130" s="18">
        <v>0</v>
      </c>
      <c r="V130" s="18">
        <f>+W130+X130</f>
        <v>0</v>
      </c>
      <c r="W130" s="18">
        <v>0</v>
      </c>
      <c r="X130" s="18">
        <v>0</v>
      </c>
      <c r="Y130" s="18">
        <f>+Z130+AC130</f>
        <v>9388</v>
      </c>
      <c r="Z130" s="18">
        <f>+AA130+AB130</f>
        <v>9388</v>
      </c>
      <c r="AA130" s="18">
        <v>9388</v>
      </c>
      <c r="AB130" s="18">
        <v>0</v>
      </c>
      <c r="AC130" s="18">
        <f>+AD130+AE130</f>
        <v>0</v>
      </c>
      <c r="AD130" s="18">
        <v>0</v>
      </c>
      <c r="AE130" s="18">
        <v>0</v>
      </c>
      <c r="AF130" s="18">
        <f>+AG130+AJ130</f>
        <v>38417</v>
      </c>
      <c r="AG130" s="18">
        <f>+AH130+AI130</f>
        <v>38417</v>
      </c>
      <c r="AH130" s="18">
        <f>+F130+M130+T130+AA130</f>
        <v>38417</v>
      </c>
      <c r="AI130" s="18">
        <f>+G130+N130+U130+AB130</f>
        <v>0</v>
      </c>
      <c r="AJ130" s="18">
        <f>+AK130+AL130</f>
        <v>0</v>
      </c>
      <c r="AK130" s="18">
        <f>+I130+P130+W130+AD130</f>
        <v>0</v>
      </c>
      <c r="AL130" s="18">
        <f>+J130+Q130+X130+AE130</f>
        <v>0</v>
      </c>
    </row>
    <row r="131" spans="1:38" s="4" customFormat="1" x14ac:dyDescent="0.25">
      <c r="A131" s="22"/>
      <c r="B131" s="19"/>
      <c r="C131" s="23" t="s">
        <v>53</v>
      </c>
      <c r="D131" s="18">
        <f>+E131+H131</f>
        <v>48550</v>
      </c>
      <c r="E131" s="18">
        <f>+F131+G131</f>
        <v>48550</v>
      </c>
      <c r="F131" s="18">
        <v>40944</v>
      </c>
      <c r="G131" s="18">
        <v>7606</v>
      </c>
      <c r="H131" s="18">
        <f>+I131+J131</f>
        <v>0</v>
      </c>
      <c r="I131" s="18">
        <v>0</v>
      </c>
      <c r="J131" s="18">
        <v>0</v>
      </c>
      <c r="K131" s="18">
        <f>+L131+O131</f>
        <v>60353</v>
      </c>
      <c r="L131" s="18">
        <f>+M131+N131</f>
        <v>60353</v>
      </c>
      <c r="M131" s="18">
        <v>52230</v>
      </c>
      <c r="N131" s="18">
        <v>8123</v>
      </c>
      <c r="O131" s="18">
        <f>+P131+Q131</f>
        <v>0</v>
      </c>
      <c r="P131" s="18">
        <v>0</v>
      </c>
      <c r="Q131" s="18">
        <v>0</v>
      </c>
      <c r="R131" s="18">
        <f>+S131+V131</f>
        <v>64856</v>
      </c>
      <c r="S131" s="18">
        <f>+T131+U131</f>
        <v>64856</v>
      </c>
      <c r="T131" s="18">
        <v>58235</v>
      </c>
      <c r="U131" s="18">
        <v>6621</v>
      </c>
      <c r="V131" s="18">
        <f>+W131+X131</f>
        <v>0</v>
      </c>
      <c r="W131" s="18">
        <v>0</v>
      </c>
      <c r="X131" s="18">
        <v>0</v>
      </c>
      <c r="Y131" s="18">
        <f>+Z131+AC131</f>
        <v>61506</v>
      </c>
      <c r="Z131" s="18">
        <f>+AA131+AB131</f>
        <v>56706</v>
      </c>
      <c r="AA131" s="18">
        <v>47099</v>
      </c>
      <c r="AB131" s="18">
        <v>9607</v>
      </c>
      <c r="AC131" s="18">
        <f>+AD131+AE131</f>
        <v>4800</v>
      </c>
      <c r="AD131" s="18">
        <v>4800</v>
      </c>
      <c r="AE131" s="18">
        <v>0</v>
      </c>
      <c r="AF131" s="18">
        <f>+AG131+AJ131</f>
        <v>235265</v>
      </c>
      <c r="AG131" s="18">
        <f>+AH131+AI131</f>
        <v>230465</v>
      </c>
      <c r="AH131" s="18">
        <f>+F131+M131+T131+AA131</f>
        <v>198508</v>
      </c>
      <c r="AI131" s="18">
        <f>+G131+N131+U131+AB131</f>
        <v>31957</v>
      </c>
      <c r="AJ131" s="18">
        <f>+AK131+AL131</f>
        <v>4800</v>
      </c>
      <c r="AK131" s="18">
        <f>+I131+P131+W131+AD131</f>
        <v>4800</v>
      </c>
      <c r="AL131" s="18">
        <f>+J131+Q131+X131+AE131</f>
        <v>0</v>
      </c>
    </row>
    <row r="132" spans="1:38" s="4" customFormat="1" x14ac:dyDescent="0.25">
      <c r="A132" s="22"/>
      <c r="B132" s="19"/>
      <c r="C132" s="23" t="s">
        <v>52</v>
      </c>
      <c r="D132" s="18">
        <f>+E132+H132</f>
        <v>0</v>
      </c>
      <c r="E132" s="18">
        <f>+F132+G132</f>
        <v>0</v>
      </c>
      <c r="F132" s="18">
        <v>0</v>
      </c>
      <c r="G132" s="18">
        <v>0</v>
      </c>
      <c r="H132" s="18">
        <f>+I132+J132</f>
        <v>0</v>
      </c>
      <c r="I132" s="18">
        <v>0</v>
      </c>
      <c r="J132" s="18">
        <v>0</v>
      </c>
      <c r="K132" s="18">
        <f>+L132+O132</f>
        <v>0</v>
      </c>
      <c r="L132" s="18">
        <f>+M132+N132</f>
        <v>0</v>
      </c>
      <c r="M132" s="18">
        <v>0</v>
      </c>
      <c r="N132" s="18">
        <v>0</v>
      </c>
      <c r="O132" s="18">
        <f>+P132+Q132</f>
        <v>0</v>
      </c>
      <c r="P132" s="18">
        <v>0</v>
      </c>
      <c r="Q132" s="18">
        <v>0</v>
      </c>
      <c r="R132" s="18">
        <f>+S132+V132</f>
        <v>0</v>
      </c>
      <c r="S132" s="18">
        <f>+T132+U132</f>
        <v>0</v>
      </c>
      <c r="T132" s="18">
        <v>0</v>
      </c>
      <c r="U132" s="18">
        <v>0</v>
      </c>
      <c r="V132" s="18">
        <f>+W132+X132</f>
        <v>0</v>
      </c>
      <c r="W132" s="18">
        <v>0</v>
      </c>
      <c r="X132" s="18">
        <v>0</v>
      </c>
      <c r="Y132" s="18">
        <f>+Z132+AC132</f>
        <v>0</v>
      </c>
      <c r="Z132" s="18">
        <f>+AA132+AB132</f>
        <v>0</v>
      </c>
      <c r="AA132" s="18">
        <v>0</v>
      </c>
      <c r="AB132" s="18">
        <v>0</v>
      </c>
      <c r="AC132" s="18">
        <f>+AD132+AE132</f>
        <v>0</v>
      </c>
      <c r="AD132" s="18">
        <v>0</v>
      </c>
      <c r="AE132" s="18">
        <v>0</v>
      </c>
      <c r="AF132" s="18">
        <f>+AG132+AJ132</f>
        <v>0</v>
      </c>
      <c r="AG132" s="18">
        <f>+AH132+AI132</f>
        <v>0</v>
      </c>
      <c r="AH132" s="18">
        <f>+F132+M132+T132+AA132</f>
        <v>0</v>
      </c>
      <c r="AI132" s="18">
        <f>+G132+N132+U132+AB132</f>
        <v>0</v>
      </c>
      <c r="AJ132" s="18">
        <f>+AK132+AL132</f>
        <v>0</v>
      </c>
      <c r="AK132" s="18">
        <f>+I132+P132+W132+AD132</f>
        <v>0</v>
      </c>
      <c r="AL132" s="18">
        <f>+J132+Q132+X132+AE132</f>
        <v>0</v>
      </c>
    </row>
    <row r="133" spans="1:38" s="4" customFormat="1" x14ac:dyDescent="0.25">
      <c r="A133" s="22"/>
      <c r="B133" s="19"/>
      <c r="C133" s="23" t="s">
        <v>51</v>
      </c>
      <c r="D133" s="18">
        <f>+E133+H133</f>
        <v>10611</v>
      </c>
      <c r="E133" s="18">
        <f>+F133+G133</f>
        <v>10611</v>
      </c>
      <c r="F133" s="18">
        <v>7115</v>
      </c>
      <c r="G133" s="18">
        <v>3496</v>
      </c>
      <c r="H133" s="18">
        <f>+I133+J133</f>
        <v>0</v>
      </c>
      <c r="I133" s="18">
        <v>0</v>
      </c>
      <c r="J133" s="18">
        <v>0</v>
      </c>
      <c r="K133" s="18">
        <f>+L133+O133</f>
        <v>6921</v>
      </c>
      <c r="L133" s="18">
        <f>+M133+N133</f>
        <v>6921</v>
      </c>
      <c r="M133" s="18">
        <v>3590</v>
      </c>
      <c r="N133" s="18">
        <v>3331</v>
      </c>
      <c r="O133" s="18">
        <f>+P133+Q133</f>
        <v>0</v>
      </c>
      <c r="P133" s="18">
        <v>0</v>
      </c>
      <c r="Q133" s="18">
        <v>0</v>
      </c>
      <c r="R133" s="18">
        <f>+S133+V133</f>
        <v>9151</v>
      </c>
      <c r="S133" s="18">
        <f>+T133+U133</f>
        <v>9151</v>
      </c>
      <c r="T133" s="18">
        <v>5543</v>
      </c>
      <c r="U133" s="18">
        <v>3608</v>
      </c>
      <c r="V133" s="18">
        <f>+W133+X133</f>
        <v>0</v>
      </c>
      <c r="W133" s="18">
        <v>0</v>
      </c>
      <c r="X133" s="18">
        <v>0</v>
      </c>
      <c r="Y133" s="18">
        <f>+Z133+AC133</f>
        <v>9245</v>
      </c>
      <c r="Z133" s="18">
        <f>+AA133+AB133</f>
        <v>9245</v>
      </c>
      <c r="AA133" s="18">
        <v>5655</v>
      </c>
      <c r="AB133" s="18">
        <v>3590</v>
      </c>
      <c r="AC133" s="18">
        <f>+AD133+AE133</f>
        <v>0</v>
      </c>
      <c r="AD133" s="18">
        <v>0</v>
      </c>
      <c r="AE133" s="18">
        <v>0</v>
      </c>
      <c r="AF133" s="18">
        <f>+AG133+AJ133</f>
        <v>35928</v>
      </c>
      <c r="AG133" s="18">
        <f>+AH133+AI133</f>
        <v>35928</v>
      </c>
      <c r="AH133" s="18">
        <f>+F133+M133+T133+AA133</f>
        <v>21903</v>
      </c>
      <c r="AI133" s="18">
        <f>+G133+N133+U133+AB133</f>
        <v>14025</v>
      </c>
      <c r="AJ133" s="18">
        <f>+AK133+AL133</f>
        <v>0</v>
      </c>
      <c r="AK133" s="18">
        <f>+I133+P133+W133+AD133</f>
        <v>0</v>
      </c>
      <c r="AL133" s="18">
        <f>+J133+Q133+X133+AE133</f>
        <v>0</v>
      </c>
    </row>
    <row r="134" spans="1:38" s="4" customFormat="1" x14ac:dyDescent="0.25">
      <c r="A134" s="22"/>
      <c r="B134" s="19"/>
      <c r="C134" s="23" t="s">
        <v>50</v>
      </c>
      <c r="D134" s="18">
        <f>+E134+H134</f>
        <v>15930</v>
      </c>
      <c r="E134" s="18">
        <f>+F134+G134</f>
        <v>15930</v>
      </c>
      <c r="F134" s="18">
        <v>15379</v>
      </c>
      <c r="G134" s="18">
        <v>551</v>
      </c>
      <c r="H134" s="18">
        <f>+I134+J134</f>
        <v>0</v>
      </c>
      <c r="I134" s="18">
        <v>0</v>
      </c>
      <c r="J134" s="18">
        <v>0</v>
      </c>
      <c r="K134" s="18">
        <f>+L134+O134</f>
        <v>12779</v>
      </c>
      <c r="L134" s="18">
        <f>+M134+N134</f>
        <v>12779</v>
      </c>
      <c r="M134" s="18">
        <v>12779</v>
      </c>
      <c r="N134" s="18">
        <v>0</v>
      </c>
      <c r="O134" s="18">
        <f>+P134+Q134</f>
        <v>0</v>
      </c>
      <c r="P134" s="18">
        <v>0</v>
      </c>
      <c r="Q134" s="18">
        <v>0</v>
      </c>
      <c r="R134" s="18">
        <f>+S134+V134</f>
        <v>15969</v>
      </c>
      <c r="S134" s="18">
        <f>+T134+U134</f>
        <v>15969</v>
      </c>
      <c r="T134" s="18">
        <v>15347</v>
      </c>
      <c r="U134" s="18">
        <v>622</v>
      </c>
      <c r="V134" s="18">
        <f>+W134+X134</f>
        <v>0</v>
      </c>
      <c r="W134" s="18">
        <v>0</v>
      </c>
      <c r="X134" s="18">
        <v>0</v>
      </c>
      <c r="Y134" s="18">
        <f>+Z134+AC134</f>
        <v>22363</v>
      </c>
      <c r="Z134" s="18">
        <f>+AA134+AB134</f>
        <v>22363</v>
      </c>
      <c r="AA134" s="18">
        <v>20393</v>
      </c>
      <c r="AB134" s="18">
        <v>1970</v>
      </c>
      <c r="AC134" s="18">
        <f>+AD134+AE134</f>
        <v>0</v>
      </c>
      <c r="AD134" s="18">
        <v>0</v>
      </c>
      <c r="AE134" s="18">
        <v>0</v>
      </c>
      <c r="AF134" s="18">
        <f>+AG134+AJ134</f>
        <v>67041</v>
      </c>
      <c r="AG134" s="18">
        <f>+AH134+AI134</f>
        <v>67041</v>
      </c>
      <c r="AH134" s="18">
        <f>+F134+M134+T134+AA134</f>
        <v>63898</v>
      </c>
      <c r="AI134" s="18">
        <f>+G134+N134+U134+AB134</f>
        <v>3143</v>
      </c>
      <c r="AJ134" s="18">
        <f>+AK134+AL134</f>
        <v>0</v>
      </c>
      <c r="AK134" s="18">
        <f>+I134+P134+W134+AD134</f>
        <v>0</v>
      </c>
      <c r="AL134" s="18">
        <f>+J134+Q134+X134+AE134</f>
        <v>0</v>
      </c>
    </row>
    <row r="135" spans="1:38" s="4" customFormat="1" x14ac:dyDescent="0.25">
      <c r="A135" s="22"/>
      <c r="B135" s="19"/>
      <c r="C135" s="21" t="s">
        <v>3</v>
      </c>
      <c r="D135" s="18">
        <f>+E135+H135</f>
        <v>62158</v>
      </c>
      <c r="E135" s="18">
        <f>+F135+G135</f>
        <v>62158</v>
      </c>
      <c r="F135" s="18">
        <v>49615</v>
      </c>
      <c r="G135" s="18">
        <v>12543</v>
      </c>
      <c r="H135" s="18">
        <f>+I135+J135</f>
        <v>0</v>
      </c>
      <c r="I135" s="18">
        <v>0</v>
      </c>
      <c r="J135" s="18">
        <v>0</v>
      </c>
      <c r="K135" s="18">
        <f>+L135+O135</f>
        <v>74832</v>
      </c>
      <c r="L135" s="18">
        <f>+M135+N135</f>
        <v>68732</v>
      </c>
      <c r="M135" s="18">
        <v>56872</v>
      </c>
      <c r="N135" s="18">
        <v>11860</v>
      </c>
      <c r="O135" s="18">
        <f>+P135+Q135</f>
        <v>6100</v>
      </c>
      <c r="P135" s="18">
        <v>0</v>
      </c>
      <c r="Q135" s="18">
        <v>6100</v>
      </c>
      <c r="R135" s="18">
        <f>+S135+V135</f>
        <v>71302</v>
      </c>
      <c r="S135" s="18">
        <f>+T135+U135</f>
        <v>67302</v>
      </c>
      <c r="T135" s="18">
        <v>52244</v>
      </c>
      <c r="U135" s="18">
        <v>15058</v>
      </c>
      <c r="V135" s="18">
        <f>+W135+X135</f>
        <v>4000</v>
      </c>
      <c r="W135" s="18">
        <v>4000</v>
      </c>
      <c r="X135" s="18">
        <v>0</v>
      </c>
      <c r="Y135" s="18">
        <f>+Z135+AC135</f>
        <v>95712</v>
      </c>
      <c r="Z135" s="18">
        <f>+AA135+AB135</f>
        <v>84900</v>
      </c>
      <c r="AA135" s="18">
        <v>67567</v>
      </c>
      <c r="AB135" s="18">
        <v>17333</v>
      </c>
      <c r="AC135" s="18">
        <f>+AD135+AE135</f>
        <v>10812</v>
      </c>
      <c r="AD135" s="18">
        <v>4012</v>
      </c>
      <c r="AE135" s="18">
        <v>6800</v>
      </c>
      <c r="AF135" s="18">
        <f>+AG135+AJ135</f>
        <v>304004</v>
      </c>
      <c r="AG135" s="18">
        <f>+AH135+AI135</f>
        <v>283092</v>
      </c>
      <c r="AH135" s="18">
        <f>+F135+M135+T135+AA135</f>
        <v>226298</v>
      </c>
      <c r="AI135" s="18">
        <f>+G135+N135+U135+AB135</f>
        <v>56794</v>
      </c>
      <c r="AJ135" s="18">
        <f>+AK135+AL135</f>
        <v>20912</v>
      </c>
      <c r="AK135" s="18">
        <f>+I135+P135+W135+AD135</f>
        <v>8012</v>
      </c>
      <c r="AL135" s="18">
        <f>+J135+Q135+X135+AE135</f>
        <v>12900</v>
      </c>
    </row>
    <row r="136" spans="1:38" s="4" customFormat="1" x14ac:dyDescent="0.25">
      <c r="A136" s="22"/>
      <c r="B136" s="19"/>
      <c r="C136" s="21" t="s">
        <v>2</v>
      </c>
      <c r="D136" s="18">
        <f>+E136+H136</f>
        <v>103466</v>
      </c>
      <c r="E136" s="18">
        <f>+F136+G136</f>
        <v>95885</v>
      </c>
      <c r="F136" s="18">
        <v>64022</v>
      </c>
      <c r="G136" s="18">
        <v>31863</v>
      </c>
      <c r="H136" s="18">
        <f>+I136+J136</f>
        <v>7581</v>
      </c>
      <c r="I136" s="18">
        <v>2081</v>
      </c>
      <c r="J136" s="18">
        <v>5500</v>
      </c>
      <c r="K136" s="18">
        <f>+L136+O136</f>
        <v>99929</v>
      </c>
      <c r="L136" s="18">
        <f>+M136+N136</f>
        <v>89260</v>
      </c>
      <c r="M136" s="18">
        <v>60783</v>
      </c>
      <c r="N136" s="18">
        <v>28477</v>
      </c>
      <c r="O136" s="18">
        <f>+P136+Q136</f>
        <v>10669</v>
      </c>
      <c r="P136" s="18">
        <v>10669</v>
      </c>
      <c r="Q136" s="18">
        <v>0</v>
      </c>
      <c r="R136" s="18">
        <f>+S136+V136</f>
        <v>82783</v>
      </c>
      <c r="S136" s="18">
        <f>+T136+U136</f>
        <v>81533</v>
      </c>
      <c r="T136" s="18">
        <v>60866</v>
      </c>
      <c r="U136" s="18">
        <v>20667</v>
      </c>
      <c r="V136" s="18">
        <f>+W136+X136</f>
        <v>1250</v>
      </c>
      <c r="W136" s="18">
        <v>1250</v>
      </c>
      <c r="X136" s="18">
        <v>0</v>
      </c>
      <c r="Y136" s="18">
        <f>+Z136+AC136</f>
        <v>89856</v>
      </c>
      <c r="Z136" s="18">
        <f>+AA136+AB136</f>
        <v>87288</v>
      </c>
      <c r="AA136" s="18">
        <v>51386</v>
      </c>
      <c r="AB136" s="18">
        <v>35902</v>
      </c>
      <c r="AC136" s="18">
        <f>+AD136+AE136</f>
        <v>2568</v>
      </c>
      <c r="AD136" s="18">
        <v>2568</v>
      </c>
      <c r="AE136" s="18">
        <v>0</v>
      </c>
      <c r="AF136" s="18">
        <f>+AG136+AJ136</f>
        <v>376034</v>
      </c>
      <c r="AG136" s="18">
        <f>+AH136+AI136</f>
        <v>353966</v>
      </c>
      <c r="AH136" s="18">
        <f>+F136+M136+T136+AA136</f>
        <v>237057</v>
      </c>
      <c r="AI136" s="18">
        <f>+G136+N136+U136+AB136</f>
        <v>116909</v>
      </c>
      <c r="AJ136" s="18">
        <f>+AK136+AL136</f>
        <v>22068</v>
      </c>
      <c r="AK136" s="18">
        <f>+I136+P136+W136+AD136</f>
        <v>16568</v>
      </c>
      <c r="AL136" s="18">
        <f>+J136+Q136+X136+AE136</f>
        <v>5500</v>
      </c>
    </row>
    <row r="137" spans="1:38" s="4" customFormat="1" x14ac:dyDescent="0.25">
      <c r="A137" s="22"/>
      <c r="B137" s="19"/>
      <c r="C137" s="23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</row>
    <row r="138" spans="1:38" s="24" customFormat="1" x14ac:dyDescent="0.25">
      <c r="A138" s="22"/>
      <c r="B138" s="26" t="s">
        <v>49</v>
      </c>
      <c r="C138" s="25"/>
      <c r="D138" s="15">
        <f>+E138+H138</f>
        <v>964341.8</v>
      </c>
      <c r="E138" s="15">
        <f>+F138+G138</f>
        <v>878392.8</v>
      </c>
      <c r="F138" s="15">
        <f>SUM(F139:F145)</f>
        <v>402927.55000000005</v>
      </c>
      <c r="G138" s="15">
        <f>SUM(G139:G145)</f>
        <v>475465.25</v>
      </c>
      <c r="H138" s="15">
        <f>+I138+J138</f>
        <v>85949</v>
      </c>
      <c r="I138" s="15">
        <f>SUM(I139:I145)</f>
        <v>0</v>
      </c>
      <c r="J138" s="15">
        <f>SUM(J139:J145)</f>
        <v>85949</v>
      </c>
      <c r="K138" s="15">
        <f>+L138+O138</f>
        <v>1037227.5649999999</v>
      </c>
      <c r="L138" s="15">
        <f>+M138+N138</f>
        <v>856450.04499999993</v>
      </c>
      <c r="M138" s="15">
        <f>SUM(M139:M145)</f>
        <v>394998.82</v>
      </c>
      <c r="N138" s="15">
        <f>SUM(N139:N145)</f>
        <v>461451.22499999998</v>
      </c>
      <c r="O138" s="15">
        <f>+P138+Q138</f>
        <v>180777.52</v>
      </c>
      <c r="P138" s="15">
        <f>SUM(P139:P145)</f>
        <v>4195.5200000000004</v>
      </c>
      <c r="Q138" s="15">
        <f>SUM(Q139:Q145)</f>
        <v>176582</v>
      </c>
      <c r="R138" s="15">
        <f>+S138+V138</f>
        <v>990024.41999999993</v>
      </c>
      <c r="S138" s="15">
        <f>+T138+U138</f>
        <v>751469.41999999993</v>
      </c>
      <c r="T138" s="15">
        <f>SUM(T139:T145)</f>
        <v>419938.76</v>
      </c>
      <c r="U138" s="15">
        <f>SUM(U139:U145)</f>
        <v>331530.65999999997</v>
      </c>
      <c r="V138" s="15">
        <f>+W138+X138</f>
        <v>238555</v>
      </c>
      <c r="W138" s="15">
        <f>SUM(W139:W145)</f>
        <v>4800</v>
      </c>
      <c r="X138" s="15">
        <f>SUM(X139:X145)</f>
        <v>233755</v>
      </c>
      <c r="Y138" s="15">
        <f>+Z138+AC138</f>
        <v>1233739.46</v>
      </c>
      <c r="Z138" s="15">
        <f>+AA138+AB138</f>
        <v>897484.46</v>
      </c>
      <c r="AA138" s="15">
        <f>SUM(AA139:AA145)</f>
        <v>410164.14</v>
      </c>
      <c r="AB138" s="15">
        <f>SUM(AB139:AB145)</f>
        <v>487320.32000000001</v>
      </c>
      <c r="AC138" s="15">
        <f>+AD138+AE138</f>
        <v>336255</v>
      </c>
      <c r="AD138" s="15">
        <f>SUM(AD139:AD145)</f>
        <v>15350</v>
      </c>
      <c r="AE138" s="15">
        <f>SUM(AE139:AE145)</f>
        <v>320905</v>
      </c>
      <c r="AF138" s="15">
        <f>+AG138+AJ138</f>
        <v>4225333.2449999992</v>
      </c>
      <c r="AG138" s="15">
        <f>+AH138+AI138</f>
        <v>3383796.7249999996</v>
      </c>
      <c r="AH138" s="15">
        <f>SUM(AH139:AH145)</f>
        <v>1628029.2699999998</v>
      </c>
      <c r="AI138" s="15">
        <f>SUM(AI139:AI145)</f>
        <v>1755767.4550000001</v>
      </c>
      <c r="AJ138" s="15">
        <f>+AK138+AL138</f>
        <v>841536.52</v>
      </c>
      <c r="AK138" s="15">
        <f>SUM(AK139:AK145)</f>
        <v>24345.52</v>
      </c>
      <c r="AL138" s="15">
        <f>SUM(AL139:AL145)</f>
        <v>817191</v>
      </c>
    </row>
    <row r="139" spans="1:38" s="4" customFormat="1" x14ac:dyDescent="0.25">
      <c r="A139" s="22"/>
      <c r="B139" s="19"/>
      <c r="C139" s="23" t="s">
        <v>48</v>
      </c>
      <c r="D139" s="18">
        <f>+E139+H139</f>
        <v>339721.87999999995</v>
      </c>
      <c r="E139" s="18">
        <f>+F139+G139</f>
        <v>339721.87999999995</v>
      </c>
      <c r="F139" s="18">
        <v>308683.57999999996</v>
      </c>
      <c r="G139" s="18">
        <v>31038.3</v>
      </c>
      <c r="H139" s="18">
        <f>+I139+J139</f>
        <v>0</v>
      </c>
      <c r="I139" s="18">
        <v>0</v>
      </c>
      <c r="J139" s="18">
        <v>0</v>
      </c>
      <c r="K139" s="18">
        <f>+L139+O139</f>
        <v>345598.78</v>
      </c>
      <c r="L139" s="18">
        <f>+M139+N139</f>
        <v>341403.26</v>
      </c>
      <c r="M139" s="18">
        <v>310580.52</v>
      </c>
      <c r="N139" s="18">
        <v>30822.739999999998</v>
      </c>
      <c r="O139" s="18">
        <f>+P139+Q139</f>
        <v>4195.5200000000004</v>
      </c>
      <c r="P139" s="18">
        <v>4195.5200000000004</v>
      </c>
      <c r="Q139" s="18">
        <v>0</v>
      </c>
      <c r="R139" s="18">
        <f>+S139+V139</f>
        <v>345391.95999999996</v>
      </c>
      <c r="S139" s="18">
        <f>+T139+U139</f>
        <v>340591.95999999996</v>
      </c>
      <c r="T139" s="18">
        <v>313569.09999999998</v>
      </c>
      <c r="U139" s="18">
        <v>27022.86</v>
      </c>
      <c r="V139" s="18">
        <f>+W139+X139</f>
        <v>4800</v>
      </c>
      <c r="W139" s="18">
        <v>4800</v>
      </c>
      <c r="X139" s="18">
        <v>0</v>
      </c>
      <c r="Y139" s="18">
        <f>+Z139+AC139</f>
        <v>340515.13999999996</v>
      </c>
      <c r="Z139" s="18">
        <f>+AA139+AB139</f>
        <v>325165.13999999996</v>
      </c>
      <c r="AA139" s="18">
        <v>297739.71999999997</v>
      </c>
      <c r="AB139" s="18">
        <v>27425.42</v>
      </c>
      <c r="AC139" s="18">
        <f>+AD139+AE139</f>
        <v>15350</v>
      </c>
      <c r="AD139" s="18">
        <v>15350</v>
      </c>
      <c r="AE139" s="18">
        <v>0</v>
      </c>
      <c r="AF139" s="18">
        <f>+AG139+AJ139</f>
        <v>1371227.76</v>
      </c>
      <c r="AG139" s="18">
        <f>+AH139+AI139</f>
        <v>1346882.24</v>
      </c>
      <c r="AH139" s="18">
        <f>+F139+M139+T139+AA139</f>
        <v>1230572.92</v>
      </c>
      <c r="AI139" s="18">
        <f>+G139+N139+U139+AB139</f>
        <v>116309.31999999999</v>
      </c>
      <c r="AJ139" s="18">
        <f>+AK139+AL139</f>
        <v>24345.52</v>
      </c>
      <c r="AK139" s="18">
        <f>+I139+P139+W139+AD139</f>
        <v>24345.52</v>
      </c>
      <c r="AL139" s="18">
        <f>+J139+Q139+X139+AE139</f>
        <v>0</v>
      </c>
    </row>
    <row r="140" spans="1:38" s="4" customFormat="1" x14ac:dyDescent="0.25">
      <c r="A140" s="22"/>
      <c r="B140" s="19"/>
      <c r="C140" s="23" t="s">
        <v>47</v>
      </c>
      <c r="D140" s="18">
        <f>+E140+H140</f>
        <v>18967.68</v>
      </c>
      <c r="E140" s="18">
        <f>+F140+G140</f>
        <v>18967.68</v>
      </c>
      <c r="F140" s="18">
        <v>13917.45</v>
      </c>
      <c r="G140" s="18">
        <v>5050.2300000000005</v>
      </c>
      <c r="H140" s="18">
        <f>+I140+J140</f>
        <v>0</v>
      </c>
      <c r="I140" s="18">
        <v>0</v>
      </c>
      <c r="J140" s="18">
        <v>0</v>
      </c>
      <c r="K140" s="18">
        <f>+L140+O140</f>
        <v>17225.89</v>
      </c>
      <c r="L140" s="18">
        <f>+M140+N140</f>
        <v>17225.89</v>
      </c>
      <c r="M140" s="18">
        <v>12902.76</v>
      </c>
      <c r="N140" s="18">
        <v>4323.13</v>
      </c>
      <c r="O140" s="18">
        <f>+P140+Q140</f>
        <v>0</v>
      </c>
      <c r="P140" s="18">
        <v>0</v>
      </c>
      <c r="Q140" s="18">
        <v>0</v>
      </c>
      <c r="R140" s="18">
        <f>+S140+V140</f>
        <v>28103.699999999997</v>
      </c>
      <c r="S140" s="18">
        <f>+T140+U140</f>
        <v>28103.699999999997</v>
      </c>
      <c r="T140" s="18">
        <v>22961.37</v>
      </c>
      <c r="U140" s="18">
        <v>5142.33</v>
      </c>
      <c r="V140" s="18">
        <f>+W140+X140</f>
        <v>0</v>
      </c>
      <c r="W140" s="18">
        <v>0</v>
      </c>
      <c r="X140" s="18">
        <v>0</v>
      </c>
      <c r="Y140" s="18">
        <f>+Z140+AC140</f>
        <v>32669.33</v>
      </c>
      <c r="Z140" s="18">
        <f>+AA140+AB140</f>
        <v>32669.33</v>
      </c>
      <c r="AA140" s="18">
        <v>27618.55</v>
      </c>
      <c r="AB140" s="18">
        <v>5050.7800000000007</v>
      </c>
      <c r="AC140" s="18">
        <f>+AD140+AE140</f>
        <v>0</v>
      </c>
      <c r="AD140" s="18">
        <v>0</v>
      </c>
      <c r="AE140" s="18">
        <v>0</v>
      </c>
      <c r="AF140" s="18">
        <f>+AG140+AJ140</f>
        <v>96966.6</v>
      </c>
      <c r="AG140" s="18">
        <f>+AH140+AI140</f>
        <v>96966.6</v>
      </c>
      <c r="AH140" s="18">
        <f>+F140+M140+T140+AA140</f>
        <v>77400.13</v>
      </c>
      <c r="AI140" s="18">
        <f>+G140+N140+U140+AB140</f>
        <v>19566.47</v>
      </c>
      <c r="AJ140" s="18">
        <f>+AK140+AL140</f>
        <v>0</v>
      </c>
      <c r="AK140" s="18">
        <f>+I140+P140+W140+AD140</f>
        <v>0</v>
      </c>
      <c r="AL140" s="18">
        <f>+J140+Q140+X140+AE140</f>
        <v>0</v>
      </c>
    </row>
    <row r="141" spans="1:38" s="4" customFormat="1" x14ac:dyDescent="0.25">
      <c r="A141" s="22"/>
      <c r="B141" s="19"/>
      <c r="C141" s="23" t="s">
        <v>46</v>
      </c>
      <c r="D141" s="18">
        <f>+E141+H141</f>
        <v>13351.890000000001</v>
      </c>
      <c r="E141" s="18">
        <f>+F141+G141</f>
        <v>13351.890000000001</v>
      </c>
      <c r="F141" s="18">
        <v>12467.720000000001</v>
      </c>
      <c r="G141" s="18">
        <v>884.17000000000007</v>
      </c>
      <c r="H141" s="18">
        <f>+I141+J141</f>
        <v>0</v>
      </c>
      <c r="I141" s="18">
        <v>0</v>
      </c>
      <c r="J141" s="18">
        <v>0</v>
      </c>
      <c r="K141" s="18">
        <f>+L141+O141</f>
        <v>2319.4699999999998</v>
      </c>
      <c r="L141" s="18">
        <f>+M141+N141</f>
        <v>2319.4699999999998</v>
      </c>
      <c r="M141" s="18">
        <v>1812.32</v>
      </c>
      <c r="N141" s="18">
        <v>507.15</v>
      </c>
      <c r="O141" s="18">
        <f>+P141+Q141</f>
        <v>0</v>
      </c>
      <c r="P141" s="18">
        <v>0</v>
      </c>
      <c r="Q141" s="18">
        <v>0</v>
      </c>
      <c r="R141" s="18">
        <f>+S141+V141</f>
        <v>8453.73</v>
      </c>
      <c r="S141" s="18">
        <f>+T141+U141</f>
        <v>8453.73</v>
      </c>
      <c r="T141" s="18">
        <v>1727.03</v>
      </c>
      <c r="U141" s="18">
        <v>6726.7</v>
      </c>
      <c r="V141" s="18">
        <f>+W141+X141</f>
        <v>0</v>
      </c>
      <c r="W141" s="18">
        <v>0</v>
      </c>
      <c r="X141" s="18">
        <v>0</v>
      </c>
      <c r="Y141" s="18">
        <f>+Z141+AC141</f>
        <v>1901.7399999999998</v>
      </c>
      <c r="Z141" s="18">
        <f>+AA141+AB141</f>
        <v>1901.7399999999998</v>
      </c>
      <c r="AA141" s="18">
        <v>1557.3799999999999</v>
      </c>
      <c r="AB141" s="18">
        <v>344.36</v>
      </c>
      <c r="AC141" s="18">
        <f>+AD141+AE141</f>
        <v>0</v>
      </c>
      <c r="AD141" s="18">
        <v>0</v>
      </c>
      <c r="AE141" s="18">
        <v>0</v>
      </c>
      <c r="AF141" s="18">
        <f>+AG141+AJ141</f>
        <v>26026.83</v>
      </c>
      <c r="AG141" s="18">
        <f>+AH141+AI141</f>
        <v>26026.83</v>
      </c>
      <c r="AH141" s="18">
        <f>+F141+M141+T141+AA141</f>
        <v>17564.45</v>
      </c>
      <c r="AI141" s="18">
        <f>+G141+N141+U141+AB141</f>
        <v>8462.380000000001</v>
      </c>
      <c r="AJ141" s="18">
        <f>+AK141+AL141</f>
        <v>0</v>
      </c>
      <c r="AK141" s="18">
        <f>+I141+P141+W141+AD141</f>
        <v>0</v>
      </c>
      <c r="AL141" s="18">
        <f>+J141+Q141+X141+AE141</f>
        <v>0</v>
      </c>
    </row>
    <row r="142" spans="1:38" s="4" customFormat="1" x14ac:dyDescent="0.25">
      <c r="A142" s="22"/>
      <c r="B142" s="19"/>
      <c r="C142" s="23" t="s">
        <v>45</v>
      </c>
      <c r="D142" s="18">
        <f>+E142+H142</f>
        <v>25229.179999999997</v>
      </c>
      <c r="E142" s="18">
        <f>+F142+G142</f>
        <v>25229.179999999997</v>
      </c>
      <c r="F142" s="18">
        <v>19518.879999999997</v>
      </c>
      <c r="G142" s="18">
        <v>5710.3</v>
      </c>
      <c r="H142" s="18">
        <f>+I142+J142</f>
        <v>0</v>
      </c>
      <c r="I142" s="18">
        <v>0</v>
      </c>
      <c r="J142" s="18">
        <v>0</v>
      </c>
      <c r="K142" s="18">
        <f>+L142+O142</f>
        <v>30950.880000000005</v>
      </c>
      <c r="L142" s="18">
        <f>+M142+N142</f>
        <v>30950.880000000005</v>
      </c>
      <c r="M142" s="18">
        <v>24808.800000000003</v>
      </c>
      <c r="N142" s="18">
        <v>6142.08</v>
      </c>
      <c r="O142" s="18">
        <f>+P142+Q142</f>
        <v>0</v>
      </c>
      <c r="P142" s="18">
        <v>0</v>
      </c>
      <c r="Q142" s="18">
        <v>0</v>
      </c>
      <c r="R142" s="18">
        <f>+S142+V142</f>
        <v>28356.5</v>
      </c>
      <c r="S142" s="18">
        <f>+T142+U142</f>
        <v>28356.5</v>
      </c>
      <c r="T142" s="18">
        <v>23045.57</v>
      </c>
      <c r="U142" s="18">
        <v>5310.93</v>
      </c>
      <c r="V142" s="18">
        <f>+W142+X142</f>
        <v>0</v>
      </c>
      <c r="W142" s="18">
        <v>0</v>
      </c>
      <c r="X142" s="18">
        <v>0</v>
      </c>
      <c r="Y142" s="18">
        <f>+Z142+AC142</f>
        <v>23863.350000000002</v>
      </c>
      <c r="Z142" s="18">
        <f>+AA142+AB142</f>
        <v>23863.350000000002</v>
      </c>
      <c r="AA142" s="18">
        <v>19390.580000000002</v>
      </c>
      <c r="AB142" s="18">
        <v>4472.7700000000004</v>
      </c>
      <c r="AC142" s="18">
        <f>+AD142+AE142</f>
        <v>0</v>
      </c>
      <c r="AD142" s="18">
        <v>0</v>
      </c>
      <c r="AE142" s="18">
        <v>0</v>
      </c>
      <c r="AF142" s="18">
        <f>+AG142+AJ142</f>
        <v>108399.91</v>
      </c>
      <c r="AG142" s="18">
        <f>+AH142+AI142</f>
        <v>108399.91</v>
      </c>
      <c r="AH142" s="18">
        <f>+F142+M142+T142+AA142</f>
        <v>86763.83</v>
      </c>
      <c r="AI142" s="18">
        <f>+G142+N142+U142+AB142</f>
        <v>21636.080000000002</v>
      </c>
      <c r="AJ142" s="18">
        <f>+AK142+AL142</f>
        <v>0</v>
      </c>
      <c r="AK142" s="18">
        <f>+I142+P142+W142+AD142</f>
        <v>0</v>
      </c>
      <c r="AL142" s="18">
        <f>+J142+Q142+X142+AE142</f>
        <v>0</v>
      </c>
    </row>
    <row r="143" spans="1:38" s="4" customFormat="1" x14ac:dyDescent="0.25">
      <c r="A143" s="22"/>
      <c r="B143" s="19"/>
      <c r="C143" s="23" t="s">
        <v>44</v>
      </c>
      <c r="D143" s="18">
        <f>+E143+H143</f>
        <v>30209.539999999994</v>
      </c>
      <c r="E143" s="18">
        <f>+F143+G143</f>
        <v>30209.539999999994</v>
      </c>
      <c r="F143" s="18">
        <v>20392.389999999996</v>
      </c>
      <c r="G143" s="18">
        <v>9817.15</v>
      </c>
      <c r="H143" s="18">
        <f>+I143+J143</f>
        <v>0</v>
      </c>
      <c r="I143" s="18">
        <v>0</v>
      </c>
      <c r="J143" s="18">
        <v>0</v>
      </c>
      <c r="K143" s="18">
        <f>+L143+O143</f>
        <v>31534.15</v>
      </c>
      <c r="L143" s="18">
        <f>+M143+N143</f>
        <v>31534.15</v>
      </c>
      <c r="M143" s="18">
        <v>20404.95</v>
      </c>
      <c r="N143" s="18">
        <v>11129.199999999999</v>
      </c>
      <c r="O143" s="18">
        <f>+P143+Q143</f>
        <v>0</v>
      </c>
      <c r="P143" s="18">
        <v>0</v>
      </c>
      <c r="Q143" s="18">
        <v>0</v>
      </c>
      <c r="R143" s="18">
        <f>+S143+V143</f>
        <v>28549.79</v>
      </c>
      <c r="S143" s="18">
        <f>+T143+U143</f>
        <v>28549.79</v>
      </c>
      <c r="T143" s="18">
        <v>17515.490000000002</v>
      </c>
      <c r="U143" s="18">
        <v>11034.3</v>
      </c>
      <c r="V143" s="18">
        <f>+W143+X143</f>
        <v>0</v>
      </c>
      <c r="W143" s="18">
        <v>0</v>
      </c>
      <c r="X143" s="18">
        <v>0</v>
      </c>
      <c r="Y143" s="18">
        <f>+Z143+AC143</f>
        <v>15604.78</v>
      </c>
      <c r="Z143" s="18">
        <f>+AA143+AB143</f>
        <v>15604.78</v>
      </c>
      <c r="AA143" s="18">
        <v>11981.460000000001</v>
      </c>
      <c r="AB143" s="18">
        <v>3623.3199999999997</v>
      </c>
      <c r="AC143" s="18">
        <f>+AD143+AE143</f>
        <v>0</v>
      </c>
      <c r="AD143" s="18">
        <v>0</v>
      </c>
      <c r="AE143" s="18">
        <v>0</v>
      </c>
      <c r="AF143" s="18">
        <f>+AG143+AJ143</f>
        <v>105898.26000000001</v>
      </c>
      <c r="AG143" s="18">
        <f>+AH143+AI143</f>
        <v>105898.26000000001</v>
      </c>
      <c r="AH143" s="18">
        <f>+F143+M143+T143+AA143</f>
        <v>70294.290000000008</v>
      </c>
      <c r="AI143" s="18">
        <f>+G143+N143+U143+AB143</f>
        <v>35603.97</v>
      </c>
      <c r="AJ143" s="18">
        <f>+AK143+AL143</f>
        <v>0</v>
      </c>
      <c r="AK143" s="18">
        <f>+I143+P143+W143+AD143</f>
        <v>0</v>
      </c>
      <c r="AL143" s="18">
        <f>+J143+Q143+X143+AE143</f>
        <v>0</v>
      </c>
    </row>
    <row r="144" spans="1:38" s="4" customFormat="1" x14ac:dyDescent="0.25">
      <c r="A144" s="22"/>
      <c r="B144" s="19"/>
      <c r="C144" s="21" t="s">
        <v>3</v>
      </c>
      <c r="D144" s="18">
        <f>+E144+H144</f>
        <v>30754.629999999997</v>
      </c>
      <c r="E144" s="18">
        <f>+F144+G144</f>
        <v>30754.629999999997</v>
      </c>
      <c r="F144" s="18">
        <v>27947.53</v>
      </c>
      <c r="G144" s="18">
        <v>2807.1000000000004</v>
      </c>
      <c r="H144" s="18">
        <f>+I144+J144</f>
        <v>0</v>
      </c>
      <c r="I144" s="18">
        <v>0</v>
      </c>
      <c r="J144" s="18">
        <v>0</v>
      </c>
      <c r="K144" s="18">
        <f>+L144+O144</f>
        <v>26494.474999999999</v>
      </c>
      <c r="L144" s="18">
        <f>+M144+N144</f>
        <v>26494.474999999999</v>
      </c>
      <c r="M144" s="18">
        <v>23081.55</v>
      </c>
      <c r="N144" s="18">
        <v>3412.9250000000002</v>
      </c>
      <c r="O144" s="18">
        <f>+P144+Q144</f>
        <v>0</v>
      </c>
      <c r="P144" s="18">
        <v>0</v>
      </c>
      <c r="Q144" s="18">
        <v>0</v>
      </c>
      <c r="R144" s="18">
        <f>+S144+V144</f>
        <v>47982.74</v>
      </c>
      <c r="S144" s="18">
        <f>+T144+U144</f>
        <v>47982.74</v>
      </c>
      <c r="T144" s="18">
        <v>41120.199999999997</v>
      </c>
      <c r="U144" s="18">
        <v>6862.54</v>
      </c>
      <c r="V144" s="18">
        <f>+W144+X144</f>
        <v>0</v>
      </c>
      <c r="W144" s="18">
        <v>0</v>
      </c>
      <c r="X144" s="18">
        <v>0</v>
      </c>
      <c r="Y144" s="18">
        <f>+Z144+AC144</f>
        <v>61427.12</v>
      </c>
      <c r="Z144" s="18">
        <f>+AA144+AB144</f>
        <v>61427.12</v>
      </c>
      <c r="AA144" s="18">
        <v>51876.450000000004</v>
      </c>
      <c r="AB144" s="18">
        <v>9550.67</v>
      </c>
      <c r="AC144" s="18">
        <f>+AD144+AE144</f>
        <v>0</v>
      </c>
      <c r="AD144" s="18">
        <v>0</v>
      </c>
      <c r="AE144" s="18">
        <v>0</v>
      </c>
      <c r="AF144" s="18">
        <f>+AG144+AJ144</f>
        <v>166658.96500000003</v>
      </c>
      <c r="AG144" s="18">
        <f>+AH144+AI144</f>
        <v>166658.96500000003</v>
      </c>
      <c r="AH144" s="18">
        <f>+F144+M144+T144+AA144</f>
        <v>144025.73000000001</v>
      </c>
      <c r="AI144" s="18">
        <f>+G144+N144+U144+AB144</f>
        <v>22633.235000000001</v>
      </c>
      <c r="AJ144" s="18">
        <f>+AK144+AL144</f>
        <v>0</v>
      </c>
      <c r="AK144" s="18">
        <f>+I144+P144+W144+AD144</f>
        <v>0</v>
      </c>
      <c r="AL144" s="18">
        <f>+J144+Q144+X144+AE144</f>
        <v>0</v>
      </c>
    </row>
    <row r="145" spans="1:38" s="4" customFormat="1" x14ac:dyDescent="0.25">
      <c r="A145" s="22"/>
      <c r="B145" s="19"/>
      <c r="C145" s="21" t="s">
        <v>2</v>
      </c>
      <c r="D145" s="18">
        <f>+E145+H145</f>
        <v>506107</v>
      </c>
      <c r="E145" s="18">
        <f>+F145+G145</f>
        <v>420158</v>
      </c>
      <c r="F145" s="18">
        <v>0</v>
      </c>
      <c r="G145" s="18">
        <v>420158</v>
      </c>
      <c r="H145" s="18">
        <f>+I145+J145</f>
        <v>85949</v>
      </c>
      <c r="I145" s="18">
        <v>0</v>
      </c>
      <c r="J145" s="18">
        <v>85949</v>
      </c>
      <c r="K145" s="18">
        <f>+L145+O145</f>
        <v>583103.91999999993</v>
      </c>
      <c r="L145" s="18">
        <f>+M145+N145</f>
        <v>406521.92</v>
      </c>
      <c r="M145" s="18">
        <v>1407.92</v>
      </c>
      <c r="N145" s="18">
        <v>405114</v>
      </c>
      <c r="O145" s="18">
        <f>+P145+Q145</f>
        <v>176582</v>
      </c>
      <c r="P145" s="18">
        <v>0</v>
      </c>
      <c r="Q145" s="18">
        <v>176582</v>
      </c>
      <c r="R145" s="18">
        <f>+S145+V145</f>
        <v>503186</v>
      </c>
      <c r="S145" s="18">
        <f>+T145+U145</f>
        <v>269431</v>
      </c>
      <c r="T145" s="18">
        <v>0</v>
      </c>
      <c r="U145" s="18">
        <v>269431</v>
      </c>
      <c r="V145" s="18">
        <f>+W145+X145</f>
        <v>233755</v>
      </c>
      <c r="W145" s="18">
        <v>0</v>
      </c>
      <c r="X145" s="18">
        <v>233755</v>
      </c>
      <c r="Y145" s="18">
        <f>+Z145+AC145</f>
        <v>757758</v>
      </c>
      <c r="Z145" s="18">
        <f>+AA145+AB145</f>
        <v>436853</v>
      </c>
      <c r="AA145" s="18">
        <v>0</v>
      </c>
      <c r="AB145" s="18">
        <v>436853</v>
      </c>
      <c r="AC145" s="18">
        <f>+AD145+AE145</f>
        <v>320905</v>
      </c>
      <c r="AD145" s="18">
        <v>0</v>
      </c>
      <c r="AE145" s="18">
        <v>320905</v>
      </c>
      <c r="AF145" s="18">
        <f>+AG145+AJ145</f>
        <v>2350154.92</v>
      </c>
      <c r="AG145" s="18">
        <f>+AH145+AI145</f>
        <v>1532963.92</v>
      </c>
      <c r="AH145" s="18">
        <f>+F145+M145+T145+AA145</f>
        <v>1407.92</v>
      </c>
      <c r="AI145" s="18">
        <f>+G145+N145+U145+AB145</f>
        <v>1531556</v>
      </c>
      <c r="AJ145" s="18">
        <f>+AK145+AL145</f>
        <v>817191</v>
      </c>
      <c r="AK145" s="18">
        <f>+I145+P145+W145+AD145</f>
        <v>0</v>
      </c>
      <c r="AL145" s="18">
        <f>+J145+Q145+X145+AE145</f>
        <v>817191</v>
      </c>
    </row>
    <row r="146" spans="1:38" s="4" customFormat="1" x14ac:dyDescent="0.25">
      <c r="A146" s="22"/>
      <c r="B146" s="19"/>
      <c r="C146" s="35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</row>
    <row r="147" spans="1:38" s="24" customFormat="1" x14ac:dyDescent="0.25">
      <c r="A147" s="34" t="s">
        <v>43</v>
      </c>
      <c r="B147" s="33"/>
      <c r="C147" s="32"/>
      <c r="D147" s="15">
        <f>+E147+H147</f>
        <v>5690581.6100000003</v>
      </c>
      <c r="E147" s="15">
        <f>+F147+G147</f>
        <v>3223457.6500000004</v>
      </c>
      <c r="F147" s="15">
        <f>+F149+F157+F163+F170+F177</f>
        <v>1718082.99</v>
      </c>
      <c r="G147" s="15">
        <f>+G149+G157+G163+G170+G177</f>
        <v>1505374.6600000001</v>
      </c>
      <c r="H147" s="15">
        <f>+I147+J147</f>
        <v>2467123.96</v>
      </c>
      <c r="I147" s="15">
        <f>+I149+I157+I163+I170+I177</f>
        <v>729162.81</v>
      </c>
      <c r="J147" s="15">
        <f>+J149+J157+J163+J170+J177</f>
        <v>1737961.15</v>
      </c>
      <c r="K147" s="15">
        <f>+L147+O147</f>
        <v>13796041.57</v>
      </c>
      <c r="L147" s="15">
        <f>+M147+N147</f>
        <v>3183195.7800000003</v>
      </c>
      <c r="M147" s="15">
        <f>+M149+M157+M163+M170+M177</f>
        <v>1745503.29</v>
      </c>
      <c r="N147" s="15">
        <f>+N149+N157+N163+N170+N177</f>
        <v>1437692.49</v>
      </c>
      <c r="O147" s="15">
        <f>+P147+Q147</f>
        <v>10612845.789999999</v>
      </c>
      <c r="P147" s="15">
        <f>+P149+P157+P163+P170+P177</f>
        <v>932288.51</v>
      </c>
      <c r="Q147" s="15">
        <f>+Q149+Q157+Q163+Q170+Q177</f>
        <v>9680557.2799999993</v>
      </c>
      <c r="R147" s="15">
        <f>+S147+V147</f>
        <v>18969174.705000002</v>
      </c>
      <c r="S147" s="15">
        <f>+T147+U147</f>
        <v>3161030.9049999998</v>
      </c>
      <c r="T147" s="15">
        <f>+T149+T157+T163+T170+T177</f>
        <v>1668148.28</v>
      </c>
      <c r="U147" s="15">
        <f>+U149+U157+U163+U170+U177</f>
        <v>1492882.6249999998</v>
      </c>
      <c r="V147" s="15">
        <f>+W147+X147</f>
        <v>15808143.800000001</v>
      </c>
      <c r="W147" s="15">
        <f>+W149+W157+W163+W170+W177</f>
        <v>873157.07000000007</v>
      </c>
      <c r="X147" s="15">
        <f>+X149+X157+X163+X170+X177</f>
        <v>14934986.73</v>
      </c>
      <c r="Y147" s="15">
        <f>+Z147+AC147</f>
        <v>10523972.534</v>
      </c>
      <c r="Z147" s="15">
        <f>+AA147+AB147</f>
        <v>3115104.8279999997</v>
      </c>
      <c r="AA147" s="15">
        <f>+AA149+AA157+AA163+AA170+AA177</f>
        <v>1630976.3729999999</v>
      </c>
      <c r="AB147" s="15">
        <f>+AB149+AB157+AB163+AB170+AB177</f>
        <v>1484128.4549999998</v>
      </c>
      <c r="AC147" s="15">
        <f>+AD147+AE147</f>
        <v>7408867.7060000002</v>
      </c>
      <c r="AD147" s="15">
        <f>+AD149+AD157+AD163+AD170+AD177</f>
        <v>930172.36</v>
      </c>
      <c r="AE147" s="15">
        <f>+AE149+AE157+AE163+AE170+AE177</f>
        <v>6478695.3459999999</v>
      </c>
      <c r="AF147" s="15">
        <f>+AG147+AJ147</f>
        <v>48979770.419</v>
      </c>
      <c r="AG147" s="15">
        <f>+AH147+AI147</f>
        <v>12682789.162999999</v>
      </c>
      <c r="AH147" s="15">
        <f>+AH149+AH157+AH163+AH170+AH177</f>
        <v>6762710.9330000002</v>
      </c>
      <c r="AI147" s="15">
        <f>+AI149+AI157+AI163+AI170+AI177</f>
        <v>5920078.2299999995</v>
      </c>
      <c r="AJ147" s="15">
        <f>+AK147+AL147</f>
        <v>36296981.255999997</v>
      </c>
      <c r="AK147" s="15">
        <f>+AK149+AK157+AK163+AK170+AK177</f>
        <v>3464780.75</v>
      </c>
      <c r="AL147" s="15">
        <f>+AL149+AL157+AL163+AL170+AL177</f>
        <v>32832200.506000001</v>
      </c>
    </row>
    <row r="148" spans="1:38" s="4" customFormat="1" x14ac:dyDescent="0.25">
      <c r="A148" s="22"/>
      <c r="B148" s="19"/>
      <c r="C148" s="23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</row>
    <row r="149" spans="1:38" s="24" customFormat="1" x14ac:dyDescent="0.25">
      <c r="A149" s="22"/>
      <c r="B149" s="26" t="s">
        <v>42</v>
      </c>
      <c r="C149" s="25"/>
      <c r="D149" s="27">
        <f>+E149+H149</f>
        <v>1960896</v>
      </c>
      <c r="E149" s="15">
        <f>+F149+G149</f>
        <v>1704925</v>
      </c>
      <c r="F149" s="15">
        <f>SUM(F150:F155)</f>
        <v>699987</v>
      </c>
      <c r="G149" s="15">
        <f>SUM(G150:G155)</f>
        <v>1004938</v>
      </c>
      <c r="H149" s="15">
        <f>+I149+J149</f>
        <v>255971</v>
      </c>
      <c r="I149" s="15">
        <f>SUM(I150:I155)</f>
        <v>204793</v>
      </c>
      <c r="J149" s="15">
        <f>SUM(J150:J155)</f>
        <v>51178</v>
      </c>
      <c r="K149" s="27">
        <f>+L149+O149</f>
        <v>2169804</v>
      </c>
      <c r="L149" s="15">
        <f>+M149+N149</f>
        <v>1673981</v>
      </c>
      <c r="M149" s="15">
        <f>SUM(M150:M155)</f>
        <v>746121</v>
      </c>
      <c r="N149" s="15">
        <f>SUM(N150:N155)</f>
        <v>927860</v>
      </c>
      <c r="O149" s="15">
        <f>+P149+Q149</f>
        <v>495823</v>
      </c>
      <c r="P149" s="15">
        <f>SUM(P150:P155)</f>
        <v>448791</v>
      </c>
      <c r="Q149" s="15">
        <f>SUM(Q150:Q155)</f>
        <v>47032</v>
      </c>
      <c r="R149" s="27">
        <f>+S149+V149</f>
        <v>2191434.4950000001</v>
      </c>
      <c r="S149" s="15">
        <f>+T149+U149</f>
        <v>1737792.4950000001</v>
      </c>
      <c r="T149" s="15">
        <f>SUM(T150:T155)</f>
        <v>750210</v>
      </c>
      <c r="U149" s="15">
        <f>SUM(U150:U155)</f>
        <v>987582.495</v>
      </c>
      <c r="V149" s="15">
        <f>+W149+X149</f>
        <v>453642</v>
      </c>
      <c r="W149" s="15">
        <f>SUM(W150:W155)</f>
        <v>428713</v>
      </c>
      <c r="X149" s="15">
        <f>SUM(X150:X155)</f>
        <v>24929</v>
      </c>
      <c r="Y149" s="27">
        <f>+Z149+AC149</f>
        <v>2118642.3049999997</v>
      </c>
      <c r="Z149" s="15">
        <f>+AA149+AB149</f>
        <v>1673846.3049999999</v>
      </c>
      <c r="AA149" s="15">
        <f>SUM(AA150:AA155)</f>
        <v>745168</v>
      </c>
      <c r="AB149" s="15">
        <f>SUM(AB150:AB155)</f>
        <v>928678.30499999993</v>
      </c>
      <c r="AC149" s="15">
        <f>+AD149+AE149</f>
        <v>444796</v>
      </c>
      <c r="AD149" s="15">
        <f>SUM(AD150:AD155)</f>
        <v>397167</v>
      </c>
      <c r="AE149" s="15">
        <f>SUM(AE150:AE155)</f>
        <v>47629</v>
      </c>
      <c r="AF149" s="27">
        <f>+AG149+AJ149</f>
        <v>8440776.8000000007</v>
      </c>
      <c r="AG149" s="15">
        <f>+AH149+AI149</f>
        <v>6790544.7999999998</v>
      </c>
      <c r="AH149" s="15">
        <f>SUM(AH150:AH155)</f>
        <v>2941486</v>
      </c>
      <c r="AI149" s="15">
        <f>SUM(AI150:AI155)</f>
        <v>3849058.8</v>
      </c>
      <c r="AJ149" s="15">
        <f>+AK149+AL149</f>
        <v>1650232</v>
      </c>
      <c r="AK149" s="15">
        <f>SUM(AK150:AK155)</f>
        <v>1479464</v>
      </c>
      <c r="AL149" s="15">
        <f>SUM(AL150:AL155)</f>
        <v>170768</v>
      </c>
    </row>
    <row r="150" spans="1:38" s="4" customFormat="1" x14ac:dyDescent="0.25">
      <c r="A150" s="22"/>
      <c r="B150" s="19"/>
      <c r="C150" s="23" t="s">
        <v>41</v>
      </c>
      <c r="D150" s="18">
        <f>+E150+H150</f>
        <v>1232052</v>
      </c>
      <c r="E150" s="18">
        <f>+F150+G150</f>
        <v>1133031</v>
      </c>
      <c r="F150" s="18">
        <v>564291</v>
      </c>
      <c r="G150" s="18">
        <v>568740</v>
      </c>
      <c r="H150" s="18">
        <f>+I150+J150</f>
        <v>99021</v>
      </c>
      <c r="I150" s="18">
        <v>82213</v>
      </c>
      <c r="J150" s="18">
        <v>16808</v>
      </c>
      <c r="K150" s="18">
        <f>+L150+O150</f>
        <v>1323450</v>
      </c>
      <c r="L150" s="18">
        <f>+M150+N150</f>
        <v>1151018</v>
      </c>
      <c r="M150" s="18">
        <v>592392</v>
      </c>
      <c r="N150" s="18">
        <v>558626</v>
      </c>
      <c r="O150" s="18">
        <f>+P150+Q150</f>
        <v>172432</v>
      </c>
      <c r="P150" s="18">
        <v>164915</v>
      </c>
      <c r="Q150" s="18">
        <v>7517</v>
      </c>
      <c r="R150" s="18">
        <f>+S150+V150</f>
        <v>1371776</v>
      </c>
      <c r="S150" s="18">
        <f>+T150+U150</f>
        <v>1229574</v>
      </c>
      <c r="T150" s="18">
        <v>621810</v>
      </c>
      <c r="U150" s="18">
        <v>607764</v>
      </c>
      <c r="V150" s="18">
        <f>+W150+X150</f>
        <v>142202</v>
      </c>
      <c r="W150" s="18">
        <v>141533</v>
      </c>
      <c r="X150" s="18">
        <v>669</v>
      </c>
      <c r="Y150" s="18">
        <f>+Z150+AC150</f>
        <v>1324701</v>
      </c>
      <c r="Z150" s="18">
        <f>+AA150+AB150</f>
        <v>1187212</v>
      </c>
      <c r="AA150" s="18">
        <v>594327</v>
      </c>
      <c r="AB150" s="18">
        <v>592885</v>
      </c>
      <c r="AC150" s="18">
        <f>+AD150+AE150</f>
        <v>137489</v>
      </c>
      <c r="AD150" s="18">
        <v>134915</v>
      </c>
      <c r="AE150" s="18">
        <v>2574</v>
      </c>
      <c r="AF150" s="18">
        <f>+AG150+AJ150</f>
        <v>5251979</v>
      </c>
      <c r="AG150" s="18">
        <f>+AH150+AI150</f>
        <v>4700835</v>
      </c>
      <c r="AH150" s="18">
        <f>+F150+M150+T150+AA150</f>
        <v>2372820</v>
      </c>
      <c r="AI150" s="18">
        <f>+G150+N150+U150+AB150</f>
        <v>2328015</v>
      </c>
      <c r="AJ150" s="18">
        <f>+AK150+AL150</f>
        <v>551144</v>
      </c>
      <c r="AK150" s="18">
        <f>+I150+P150+W150+AD150</f>
        <v>523576</v>
      </c>
      <c r="AL150" s="18">
        <f>+J150+Q150+X150+AE150</f>
        <v>27568</v>
      </c>
    </row>
    <row r="151" spans="1:38" s="4" customFormat="1" x14ac:dyDescent="0.25">
      <c r="A151" s="22"/>
      <c r="B151" s="19"/>
      <c r="C151" s="23" t="s">
        <v>40</v>
      </c>
      <c r="D151" s="18">
        <f>+E151+H151</f>
        <v>1281</v>
      </c>
      <c r="E151" s="18">
        <f>+F151+G151</f>
        <v>1281</v>
      </c>
      <c r="F151" s="18">
        <v>110</v>
      </c>
      <c r="G151" s="18">
        <v>1171</v>
      </c>
      <c r="H151" s="18">
        <f>+I151+J151</f>
        <v>0</v>
      </c>
      <c r="I151" s="18">
        <v>0</v>
      </c>
      <c r="J151" s="18">
        <v>0</v>
      </c>
      <c r="K151" s="18">
        <f>+L151+O151</f>
        <v>1329</v>
      </c>
      <c r="L151" s="18">
        <f>+M151+N151</f>
        <v>1329</v>
      </c>
      <c r="M151" s="18">
        <v>116</v>
      </c>
      <c r="N151" s="18">
        <v>1213</v>
      </c>
      <c r="O151" s="18">
        <f>+P151+Q151</f>
        <v>0</v>
      </c>
      <c r="P151" s="18">
        <v>0</v>
      </c>
      <c r="Q151" s="18">
        <v>0</v>
      </c>
      <c r="R151" s="18">
        <f>+S151+V151</f>
        <v>1214</v>
      </c>
      <c r="S151" s="18">
        <f>+T151+U151</f>
        <v>1214</v>
      </c>
      <c r="T151" s="18">
        <v>251</v>
      </c>
      <c r="U151" s="18">
        <v>963</v>
      </c>
      <c r="V151" s="18">
        <f>+W151+X151</f>
        <v>0</v>
      </c>
      <c r="W151" s="18">
        <v>0</v>
      </c>
      <c r="X151" s="18">
        <v>0</v>
      </c>
      <c r="Y151" s="18">
        <f>+Z151+AC151</f>
        <v>1782</v>
      </c>
      <c r="Z151" s="18">
        <f>+AA151+AB151</f>
        <v>1782</v>
      </c>
      <c r="AA151" s="18">
        <v>653</v>
      </c>
      <c r="AB151" s="18">
        <v>1129</v>
      </c>
      <c r="AC151" s="18">
        <f>+AD151+AE151</f>
        <v>0</v>
      </c>
      <c r="AD151" s="18">
        <v>0</v>
      </c>
      <c r="AE151" s="18">
        <v>0</v>
      </c>
      <c r="AF151" s="18">
        <f>+AG151+AJ151</f>
        <v>5606</v>
      </c>
      <c r="AG151" s="18">
        <f>+AH151+AI151</f>
        <v>5606</v>
      </c>
      <c r="AH151" s="18">
        <f>+F151+M151+T151+AA151</f>
        <v>1130</v>
      </c>
      <c r="AI151" s="18">
        <f>+G151+N151+U151+AB151</f>
        <v>4476</v>
      </c>
      <c r="AJ151" s="18">
        <f>+AK151+AL151</f>
        <v>0</v>
      </c>
      <c r="AK151" s="18">
        <f>+I151+P151+W151+AD151</f>
        <v>0</v>
      </c>
      <c r="AL151" s="18">
        <f>+J151+Q151+X151+AE151</f>
        <v>0</v>
      </c>
    </row>
    <row r="152" spans="1:38" s="4" customFormat="1" x14ac:dyDescent="0.25">
      <c r="A152" s="22"/>
      <c r="B152" s="19"/>
      <c r="C152" s="23" t="s">
        <v>39</v>
      </c>
      <c r="D152" s="18">
        <f>+E152+H152</f>
        <v>886</v>
      </c>
      <c r="E152" s="18">
        <f>+F152+G152</f>
        <v>886</v>
      </c>
      <c r="F152" s="18">
        <v>773</v>
      </c>
      <c r="G152" s="18">
        <v>113</v>
      </c>
      <c r="H152" s="18">
        <f>+I152+J152</f>
        <v>0</v>
      </c>
      <c r="I152" s="18">
        <v>0</v>
      </c>
      <c r="J152" s="18">
        <v>0</v>
      </c>
      <c r="K152" s="18">
        <f>+L152+O152</f>
        <v>2271</v>
      </c>
      <c r="L152" s="18">
        <f>+M152+N152</f>
        <v>2271</v>
      </c>
      <c r="M152" s="18">
        <v>1275</v>
      </c>
      <c r="N152" s="18">
        <v>996</v>
      </c>
      <c r="O152" s="18">
        <f>+P152+Q152</f>
        <v>0</v>
      </c>
      <c r="P152" s="18">
        <v>0</v>
      </c>
      <c r="Q152" s="18">
        <v>0</v>
      </c>
      <c r="R152" s="18">
        <f>+S152+V152</f>
        <v>3572</v>
      </c>
      <c r="S152" s="18">
        <f>+T152+U152</f>
        <v>3572</v>
      </c>
      <c r="T152" s="18">
        <v>2099</v>
      </c>
      <c r="U152" s="18">
        <v>1473</v>
      </c>
      <c r="V152" s="18">
        <f>+W152+X152</f>
        <v>0</v>
      </c>
      <c r="W152" s="18">
        <v>0</v>
      </c>
      <c r="X152" s="18">
        <v>0</v>
      </c>
      <c r="Y152" s="18">
        <f>+Z152+AC152</f>
        <v>4209</v>
      </c>
      <c r="Z152" s="18">
        <f>+AA152+AB152</f>
        <v>4209</v>
      </c>
      <c r="AA152" s="18">
        <v>2414</v>
      </c>
      <c r="AB152" s="18">
        <v>1795</v>
      </c>
      <c r="AC152" s="18">
        <f>+AD152+AE152</f>
        <v>0</v>
      </c>
      <c r="AD152" s="18">
        <v>0</v>
      </c>
      <c r="AE152" s="18">
        <v>0</v>
      </c>
      <c r="AF152" s="18">
        <f>+AG152+AJ152</f>
        <v>10938</v>
      </c>
      <c r="AG152" s="18">
        <f>+AH152+AI152</f>
        <v>10938</v>
      </c>
      <c r="AH152" s="18">
        <f>+F152+M152+T152+AA152</f>
        <v>6561</v>
      </c>
      <c r="AI152" s="18">
        <f>+G152+N152+U152+AB152</f>
        <v>4377</v>
      </c>
      <c r="AJ152" s="18">
        <f>+AK152+AL152</f>
        <v>0</v>
      </c>
      <c r="AK152" s="18">
        <f>+I152+P152+W152+AD152</f>
        <v>0</v>
      </c>
      <c r="AL152" s="18">
        <f>+J152+Q152+X152+AE152</f>
        <v>0</v>
      </c>
    </row>
    <row r="153" spans="1:38" s="4" customFormat="1" x14ac:dyDescent="0.25">
      <c r="A153" s="22"/>
      <c r="B153" s="19"/>
      <c r="C153" s="23" t="s">
        <v>38</v>
      </c>
      <c r="D153" s="18">
        <f>+E153+H153</f>
        <v>0</v>
      </c>
      <c r="E153" s="18">
        <f>+F153+G153</f>
        <v>0</v>
      </c>
      <c r="F153" s="18">
        <v>0</v>
      </c>
      <c r="G153" s="18">
        <v>0</v>
      </c>
      <c r="H153" s="18">
        <f>+I153+J153</f>
        <v>0</v>
      </c>
      <c r="I153" s="18">
        <v>0</v>
      </c>
      <c r="J153" s="18">
        <v>0</v>
      </c>
      <c r="K153" s="18">
        <f>+L153+O153</f>
        <v>0</v>
      </c>
      <c r="L153" s="18">
        <f>+M153+N153</f>
        <v>0</v>
      </c>
      <c r="M153" s="18">
        <v>0</v>
      </c>
      <c r="N153" s="18">
        <v>0</v>
      </c>
      <c r="O153" s="18">
        <f>+P153+Q153</f>
        <v>0</v>
      </c>
      <c r="P153" s="18">
        <v>0</v>
      </c>
      <c r="Q153" s="18">
        <v>0</v>
      </c>
      <c r="R153" s="18">
        <f>+S153+V153</f>
        <v>0</v>
      </c>
      <c r="S153" s="18">
        <f>+T153+U153</f>
        <v>0</v>
      </c>
      <c r="T153" s="18">
        <v>0</v>
      </c>
      <c r="U153" s="18">
        <v>0</v>
      </c>
      <c r="V153" s="18">
        <f>+W153+X153</f>
        <v>0</v>
      </c>
      <c r="W153" s="18">
        <v>0</v>
      </c>
      <c r="X153" s="18">
        <v>0</v>
      </c>
      <c r="Y153" s="18">
        <f>+Z153+AC153</f>
        <v>0</v>
      </c>
      <c r="Z153" s="18">
        <f>+AA153+AB153</f>
        <v>0</v>
      </c>
      <c r="AA153" s="18">
        <v>0</v>
      </c>
      <c r="AB153" s="18">
        <v>0</v>
      </c>
      <c r="AC153" s="18">
        <f>+AD153+AE153</f>
        <v>0</v>
      </c>
      <c r="AD153" s="18">
        <v>0</v>
      </c>
      <c r="AE153" s="18">
        <v>0</v>
      </c>
      <c r="AF153" s="18">
        <f>+AG153+AJ153</f>
        <v>0</v>
      </c>
      <c r="AG153" s="18">
        <f>+AH153+AI153</f>
        <v>0</v>
      </c>
      <c r="AH153" s="18">
        <f>+F153+M153+T153+AA153</f>
        <v>0</v>
      </c>
      <c r="AI153" s="18">
        <f>+G153+N153+U153+AB153</f>
        <v>0</v>
      </c>
      <c r="AJ153" s="18">
        <f>+AK153+AL153</f>
        <v>0</v>
      </c>
      <c r="AK153" s="18">
        <f>+I153+P153+W153+AD153</f>
        <v>0</v>
      </c>
      <c r="AL153" s="18">
        <f>+J153+Q153+X153+AE153</f>
        <v>0</v>
      </c>
    </row>
    <row r="154" spans="1:38" s="4" customFormat="1" x14ac:dyDescent="0.25">
      <c r="A154" s="22"/>
      <c r="B154" s="19"/>
      <c r="C154" s="21" t="s">
        <v>3</v>
      </c>
      <c r="D154" s="18">
        <f>+E154+H154</f>
        <v>6483</v>
      </c>
      <c r="E154" s="18">
        <f>+F154+G154</f>
        <v>6483</v>
      </c>
      <c r="F154" s="18">
        <v>6346</v>
      </c>
      <c r="G154" s="18">
        <v>137</v>
      </c>
      <c r="H154" s="18">
        <f>+I154+J154</f>
        <v>0</v>
      </c>
      <c r="I154" s="18">
        <v>0</v>
      </c>
      <c r="J154" s="18">
        <v>0</v>
      </c>
      <c r="K154" s="18">
        <f>+L154+O154</f>
        <v>13369</v>
      </c>
      <c r="L154" s="18">
        <f>+M154+N154</f>
        <v>13369</v>
      </c>
      <c r="M154" s="18">
        <v>8501</v>
      </c>
      <c r="N154" s="18">
        <v>4868</v>
      </c>
      <c r="O154" s="18">
        <f>+P154+Q154</f>
        <v>0</v>
      </c>
      <c r="P154" s="18">
        <v>0</v>
      </c>
      <c r="Q154" s="18">
        <v>0</v>
      </c>
      <c r="R154" s="18">
        <f>+S154+V154</f>
        <v>5719</v>
      </c>
      <c r="S154" s="18">
        <f>+T154+U154</f>
        <v>5719</v>
      </c>
      <c r="T154" s="18">
        <v>5573</v>
      </c>
      <c r="U154" s="18">
        <v>146</v>
      </c>
      <c r="V154" s="18">
        <f>+W154+X154</f>
        <v>0</v>
      </c>
      <c r="W154" s="18">
        <v>0</v>
      </c>
      <c r="X154" s="18">
        <v>0</v>
      </c>
      <c r="Y154" s="18">
        <f>+Z154+AC154</f>
        <v>9696</v>
      </c>
      <c r="Z154" s="18">
        <f>+AA154+AB154</f>
        <v>9696</v>
      </c>
      <c r="AA154" s="18">
        <v>9002</v>
      </c>
      <c r="AB154" s="18">
        <v>694</v>
      </c>
      <c r="AC154" s="18">
        <f>+AD154+AE154</f>
        <v>0</v>
      </c>
      <c r="AD154" s="18">
        <v>0</v>
      </c>
      <c r="AE154" s="18">
        <v>0</v>
      </c>
      <c r="AF154" s="18">
        <f>+AG154+AJ154</f>
        <v>35267</v>
      </c>
      <c r="AG154" s="18">
        <f>+AH154+AI154</f>
        <v>35267</v>
      </c>
      <c r="AH154" s="18">
        <f>+F154+M154+T154+AA154</f>
        <v>29422</v>
      </c>
      <c r="AI154" s="18">
        <f>+G154+N154+U154+AB154</f>
        <v>5845</v>
      </c>
      <c r="AJ154" s="18">
        <f>+AK154+AL154</f>
        <v>0</v>
      </c>
      <c r="AK154" s="18">
        <f>+I154+P154+W154+AD154</f>
        <v>0</v>
      </c>
      <c r="AL154" s="18">
        <f>+J154+Q154+X154+AE154</f>
        <v>0</v>
      </c>
    </row>
    <row r="155" spans="1:38" s="4" customFormat="1" x14ac:dyDescent="0.25">
      <c r="A155" s="22"/>
      <c r="B155" s="19"/>
      <c r="C155" s="21" t="s">
        <v>2</v>
      </c>
      <c r="D155" s="18">
        <f>+E155+H155</f>
        <v>720194</v>
      </c>
      <c r="E155" s="18">
        <f>+F155+G155</f>
        <v>563244</v>
      </c>
      <c r="F155" s="18">
        <v>128467</v>
      </c>
      <c r="G155" s="18">
        <v>434777</v>
      </c>
      <c r="H155" s="18">
        <f>+I155+J155</f>
        <v>156950</v>
      </c>
      <c r="I155" s="18">
        <v>122580</v>
      </c>
      <c r="J155" s="18">
        <v>34370</v>
      </c>
      <c r="K155" s="18">
        <f>+L155+O155</f>
        <v>829385</v>
      </c>
      <c r="L155" s="18">
        <f>+M155+N155</f>
        <v>505994</v>
      </c>
      <c r="M155" s="18">
        <v>143837</v>
      </c>
      <c r="N155" s="18">
        <v>362157</v>
      </c>
      <c r="O155" s="18">
        <f>+P155+Q155</f>
        <v>323391</v>
      </c>
      <c r="P155" s="18">
        <v>283876</v>
      </c>
      <c r="Q155" s="18">
        <v>39515</v>
      </c>
      <c r="R155" s="18">
        <f>+S155+V155</f>
        <v>809153.495</v>
      </c>
      <c r="S155" s="18">
        <f>+T155+U155</f>
        <v>497713.495</v>
      </c>
      <c r="T155" s="18">
        <v>120477</v>
      </c>
      <c r="U155" s="18">
        <v>377236.495</v>
      </c>
      <c r="V155" s="18">
        <f>+W155+X155</f>
        <v>311440</v>
      </c>
      <c r="W155" s="18">
        <v>287180</v>
      </c>
      <c r="X155" s="18">
        <v>24260</v>
      </c>
      <c r="Y155" s="18">
        <f>+Z155+AC155</f>
        <v>778254.30499999993</v>
      </c>
      <c r="Z155" s="18">
        <f>+AA155+AB155</f>
        <v>470947.30499999999</v>
      </c>
      <c r="AA155" s="18">
        <v>138772</v>
      </c>
      <c r="AB155" s="18">
        <v>332175.30499999999</v>
      </c>
      <c r="AC155" s="18">
        <f>+AD155+AE155</f>
        <v>307307</v>
      </c>
      <c r="AD155" s="18">
        <v>262252</v>
      </c>
      <c r="AE155" s="18">
        <v>45055</v>
      </c>
      <c r="AF155" s="18">
        <f>+AG155+AJ155</f>
        <v>3136986.8</v>
      </c>
      <c r="AG155" s="18">
        <f>+AH155+AI155</f>
        <v>2037898.8</v>
      </c>
      <c r="AH155" s="18">
        <f>+F155+M155+T155+AA155</f>
        <v>531553</v>
      </c>
      <c r="AI155" s="18">
        <f>+G155+N155+U155+AB155</f>
        <v>1506345.8</v>
      </c>
      <c r="AJ155" s="18">
        <f>+AK155+AL155</f>
        <v>1099088</v>
      </c>
      <c r="AK155" s="18">
        <f>+I155+P155+W155+AD155</f>
        <v>955888</v>
      </c>
      <c r="AL155" s="18">
        <f>+J155+Q155+X155+AE155</f>
        <v>143200</v>
      </c>
    </row>
    <row r="156" spans="1:38" s="4" customFormat="1" x14ac:dyDescent="0.25">
      <c r="A156" s="22"/>
      <c r="B156" s="19"/>
      <c r="C156" s="23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</row>
    <row r="157" spans="1:38" s="24" customFormat="1" x14ac:dyDescent="0.25">
      <c r="A157" s="22"/>
      <c r="B157" s="26" t="s">
        <v>37</v>
      </c>
      <c r="C157" s="25"/>
      <c r="D157" s="27">
        <f>+E157+H157</f>
        <v>622430.81999999995</v>
      </c>
      <c r="E157" s="15">
        <f>+F157+G157</f>
        <v>397555.54</v>
      </c>
      <c r="F157" s="15">
        <f>SUM(F158:F161)</f>
        <v>181736.8</v>
      </c>
      <c r="G157" s="15">
        <f>SUM(G158:G161)</f>
        <v>215818.74</v>
      </c>
      <c r="H157" s="15">
        <f>+I157+J157</f>
        <v>224875.27999999997</v>
      </c>
      <c r="I157" s="15">
        <f>SUM(I158:I161)</f>
        <v>195887.27999999997</v>
      </c>
      <c r="J157" s="15">
        <f>SUM(J158:J161)</f>
        <v>28988</v>
      </c>
      <c r="K157" s="27">
        <f>+L157+O157</f>
        <v>652246.74</v>
      </c>
      <c r="L157" s="15">
        <f>+M157+N157</f>
        <v>385692.48</v>
      </c>
      <c r="M157" s="15">
        <f>SUM(M158:M161)</f>
        <v>183185.61000000002</v>
      </c>
      <c r="N157" s="15">
        <f>SUM(N158:N161)</f>
        <v>202506.87</v>
      </c>
      <c r="O157" s="15">
        <f>+P157+Q157</f>
        <v>266554.26</v>
      </c>
      <c r="P157" s="15">
        <f>SUM(P158:P161)</f>
        <v>251521.26</v>
      </c>
      <c r="Q157" s="15">
        <f>SUM(Q158:Q161)</f>
        <v>15033</v>
      </c>
      <c r="R157" s="27">
        <f>+S157+V157</f>
        <v>650677.62000000011</v>
      </c>
      <c r="S157" s="15">
        <f>+T157+U157</f>
        <v>360593.30000000005</v>
      </c>
      <c r="T157" s="15">
        <f>SUM(T158:T161)</f>
        <v>166942.23000000001</v>
      </c>
      <c r="U157" s="15">
        <f>SUM(U158:U161)</f>
        <v>193651.07</v>
      </c>
      <c r="V157" s="15">
        <f>+W157+X157</f>
        <v>290084.32</v>
      </c>
      <c r="W157" s="15">
        <f>SUM(W158:W161)</f>
        <v>260020.32</v>
      </c>
      <c r="X157" s="15">
        <f>SUM(X158:X161)</f>
        <v>30064</v>
      </c>
      <c r="Y157" s="27">
        <f>+Z157+AC157</f>
        <v>653992.23</v>
      </c>
      <c r="Z157" s="15">
        <f>+AA157+AB157</f>
        <v>351742.97</v>
      </c>
      <c r="AA157" s="15">
        <f>SUM(AA158:AA161)</f>
        <v>132117.29</v>
      </c>
      <c r="AB157" s="15">
        <f>SUM(AB158:AB161)</f>
        <v>219625.68</v>
      </c>
      <c r="AC157" s="15">
        <f>+AD157+AE157</f>
        <v>302249.26</v>
      </c>
      <c r="AD157" s="15">
        <f>SUM(AD158:AD161)</f>
        <v>275808.36</v>
      </c>
      <c r="AE157" s="15">
        <f>SUM(AE158:AE161)</f>
        <v>26440.9</v>
      </c>
      <c r="AF157" s="27">
        <f>+AG157+AJ157</f>
        <v>2579347.41</v>
      </c>
      <c r="AG157" s="15">
        <f>+AH157+AI157</f>
        <v>1495584.29</v>
      </c>
      <c r="AH157" s="15">
        <f>SUM(AH158:AH161)</f>
        <v>663981.92999999993</v>
      </c>
      <c r="AI157" s="15">
        <f>SUM(AI158:AI161)</f>
        <v>831602.3600000001</v>
      </c>
      <c r="AJ157" s="15">
        <f>+AK157+AL157</f>
        <v>1083763.1200000001</v>
      </c>
      <c r="AK157" s="15">
        <f>SUM(AK158:AK161)</f>
        <v>983237.22000000009</v>
      </c>
      <c r="AL157" s="15">
        <f>SUM(AL158:AL161)</f>
        <v>100525.9</v>
      </c>
    </row>
    <row r="158" spans="1:38" s="4" customFormat="1" x14ac:dyDescent="0.25">
      <c r="A158" s="22"/>
      <c r="B158" s="19"/>
      <c r="C158" s="23" t="s">
        <v>36</v>
      </c>
      <c r="D158" s="18">
        <f>+E158+H158</f>
        <v>146506.90999999997</v>
      </c>
      <c r="E158" s="18">
        <f>+F158+G158</f>
        <v>86438.65</v>
      </c>
      <c r="F158" s="18">
        <v>35298.959999999999</v>
      </c>
      <c r="G158" s="18">
        <v>51139.69</v>
      </c>
      <c r="H158" s="18">
        <f>+I158+J158</f>
        <v>60068.259999999995</v>
      </c>
      <c r="I158" s="18">
        <v>60068.259999999995</v>
      </c>
      <c r="J158" s="18">
        <v>0</v>
      </c>
      <c r="K158" s="18">
        <f>+L158+O158</f>
        <v>110790.18</v>
      </c>
      <c r="L158" s="18">
        <f>+M158+N158</f>
        <v>77792.179999999993</v>
      </c>
      <c r="M158" s="18">
        <v>35856.03</v>
      </c>
      <c r="N158" s="18">
        <v>41936.15</v>
      </c>
      <c r="O158" s="18">
        <f>+P158+Q158</f>
        <v>32998</v>
      </c>
      <c r="P158" s="18">
        <v>32998</v>
      </c>
      <c r="Q158" s="18">
        <v>0</v>
      </c>
      <c r="R158" s="18">
        <f>+S158+V158</f>
        <v>176855.87</v>
      </c>
      <c r="S158" s="18">
        <f>+T158+U158</f>
        <v>81498.59</v>
      </c>
      <c r="T158" s="18">
        <v>37618.5</v>
      </c>
      <c r="U158" s="18">
        <v>43880.09</v>
      </c>
      <c r="V158" s="18">
        <f>+W158+X158</f>
        <v>95357.28</v>
      </c>
      <c r="W158" s="18">
        <v>95357.28</v>
      </c>
      <c r="X158" s="18">
        <v>0</v>
      </c>
      <c r="Y158" s="18">
        <f>+Z158+AC158</f>
        <v>140888.76</v>
      </c>
      <c r="Z158" s="18">
        <f>+AA158+AB158</f>
        <v>74494.570000000007</v>
      </c>
      <c r="AA158" s="18">
        <v>37717.300000000003</v>
      </c>
      <c r="AB158" s="18">
        <v>36777.270000000004</v>
      </c>
      <c r="AC158" s="18">
        <f>+AD158+AE158</f>
        <v>66394.19</v>
      </c>
      <c r="AD158" s="18">
        <v>66394.19</v>
      </c>
      <c r="AE158" s="18">
        <v>0</v>
      </c>
      <c r="AF158" s="18">
        <f>+AG158+AJ158</f>
        <v>575041.72</v>
      </c>
      <c r="AG158" s="18">
        <f>+AH158+AI158</f>
        <v>320223.99</v>
      </c>
      <c r="AH158" s="18">
        <f>+F158+M158+T158+AA158</f>
        <v>146490.78999999998</v>
      </c>
      <c r="AI158" s="18">
        <f>+G158+N158+U158+AB158</f>
        <v>173733.2</v>
      </c>
      <c r="AJ158" s="18">
        <f>+AK158+AL158</f>
        <v>254817.72999999998</v>
      </c>
      <c r="AK158" s="18">
        <f>+I158+P158+W158+AD158</f>
        <v>254817.72999999998</v>
      </c>
      <c r="AL158" s="18">
        <f>+J158+Q158+X158+AE158</f>
        <v>0</v>
      </c>
    </row>
    <row r="159" spans="1:38" s="4" customFormat="1" x14ac:dyDescent="0.25">
      <c r="A159" s="22"/>
      <c r="B159" s="19"/>
      <c r="C159" s="23" t="s">
        <v>35</v>
      </c>
      <c r="D159" s="18">
        <f>+E159+H159</f>
        <v>159.68</v>
      </c>
      <c r="E159" s="18">
        <f>+F159+G159</f>
        <v>159.68</v>
      </c>
      <c r="F159" s="18">
        <v>159.68</v>
      </c>
      <c r="G159" s="18">
        <v>0</v>
      </c>
      <c r="H159" s="18">
        <f>+I159+J159</f>
        <v>0</v>
      </c>
      <c r="I159" s="18">
        <v>0</v>
      </c>
      <c r="J159" s="18">
        <v>0</v>
      </c>
      <c r="K159" s="18">
        <f>+L159+O159</f>
        <v>0</v>
      </c>
      <c r="L159" s="18">
        <f>+M159+N159</f>
        <v>0</v>
      </c>
      <c r="M159" s="18">
        <v>0</v>
      </c>
      <c r="N159" s="18">
        <v>0</v>
      </c>
      <c r="O159" s="18">
        <f>+P159+Q159</f>
        <v>0</v>
      </c>
      <c r="P159" s="18">
        <v>0</v>
      </c>
      <c r="Q159" s="18">
        <v>0</v>
      </c>
      <c r="R159" s="18">
        <f>+S159+V159</f>
        <v>0</v>
      </c>
      <c r="S159" s="18">
        <f>+T159+U159</f>
        <v>0</v>
      </c>
      <c r="T159" s="18">
        <v>0</v>
      </c>
      <c r="U159" s="18">
        <v>0</v>
      </c>
      <c r="V159" s="18">
        <f>+W159+X159</f>
        <v>0</v>
      </c>
      <c r="W159" s="18">
        <v>0</v>
      </c>
      <c r="X159" s="18">
        <v>0</v>
      </c>
      <c r="Y159" s="18">
        <f>+Z159+AC159</f>
        <v>0</v>
      </c>
      <c r="Z159" s="18">
        <f>+AA159+AB159</f>
        <v>0</v>
      </c>
      <c r="AA159" s="18">
        <v>0</v>
      </c>
      <c r="AB159" s="18">
        <v>0</v>
      </c>
      <c r="AC159" s="18">
        <f>+AD159+AE159</f>
        <v>0</v>
      </c>
      <c r="AD159" s="18">
        <v>0</v>
      </c>
      <c r="AE159" s="18">
        <v>0</v>
      </c>
      <c r="AF159" s="18">
        <f>+AG159+AJ159</f>
        <v>159.68</v>
      </c>
      <c r="AG159" s="18">
        <f>+AH159+AI159</f>
        <v>159.68</v>
      </c>
      <c r="AH159" s="18">
        <f>+F159+M159+T159+AA159</f>
        <v>159.68</v>
      </c>
      <c r="AI159" s="18">
        <f>+G159+N159+U159+AB159</f>
        <v>0</v>
      </c>
      <c r="AJ159" s="18">
        <f>+AK159+AL159</f>
        <v>0</v>
      </c>
      <c r="AK159" s="18">
        <f>+I159+P159+W159+AD159</f>
        <v>0</v>
      </c>
      <c r="AL159" s="18">
        <f>+J159+Q159+X159+AE159</f>
        <v>0</v>
      </c>
    </row>
    <row r="160" spans="1:38" s="4" customFormat="1" x14ac:dyDescent="0.25">
      <c r="A160" s="22"/>
      <c r="B160" s="19"/>
      <c r="C160" s="21" t="s">
        <v>3</v>
      </c>
      <c r="D160" s="18">
        <f>+E160+H160</f>
        <v>0</v>
      </c>
      <c r="E160" s="18">
        <f>+F160+G160</f>
        <v>0</v>
      </c>
      <c r="F160" s="18">
        <v>0</v>
      </c>
      <c r="G160" s="18">
        <v>0</v>
      </c>
      <c r="H160" s="18">
        <f>+I160+J160</f>
        <v>0</v>
      </c>
      <c r="I160" s="18">
        <v>0</v>
      </c>
      <c r="J160" s="18">
        <v>0</v>
      </c>
      <c r="K160" s="18">
        <f>+L160+O160</f>
        <v>0</v>
      </c>
      <c r="L160" s="18">
        <f>+M160+N160</f>
        <v>0</v>
      </c>
      <c r="M160" s="18">
        <v>0</v>
      </c>
      <c r="N160" s="18">
        <v>0</v>
      </c>
      <c r="O160" s="18">
        <f>+P160+Q160</f>
        <v>0</v>
      </c>
      <c r="P160" s="18">
        <v>0</v>
      </c>
      <c r="Q160" s="18">
        <v>0</v>
      </c>
      <c r="R160" s="18">
        <f>+S160+V160</f>
        <v>0</v>
      </c>
      <c r="S160" s="18">
        <f>+T160+U160</f>
        <v>0</v>
      </c>
      <c r="T160" s="18">
        <v>0</v>
      </c>
      <c r="U160" s="18">
        <v>0</v>
      </c>
      <c r="V160" s="18">
        <f>+W160+X160</f>
        <v>0</v>
      </c>
      <c r="W160" s="18">
        <v>0</v>
      </c>
      <c r="X160" s="18">
        <v>0</v>
      </c>
      <c r="Y160" s="18">
        <f>+Z160+AC160</f>
        <v>0</v>
      </c>
      <c r="Z160" s="18">
        <f>+AA160+AB160</f>
        <v>0</v>
      </c>
      <c r="AA160" s="18">
        <v>0</v>
      </c>
      <c r="AB160" s="18">
        <v>0</v>
      </c>
      <c r="AC160" s="18">
        <f>+AD160+AE160</f>
        <v>0</v>
      </c>
      <c r="AD160" s="18">
        <v>0</v>
      </c>
      <c r="AE160" s="18">
        <v>0</v>
      </c>
      <c r="AF160" s="18">
        <f>+AG160+AJ160</f>
        <v>0</v>
      </c>
      <c r="AG160" s="18">
        <f>+AH160+AI160</f>
        <v>0</v>
      </c>
      <c r="AH160" s="18">
        <f>+F160+M160+T160+AA160</f>
        <v>0</v>
      </c>
      <c r="AI160" s="18">
        <f>+G160+N160+U160+AB160</f>
        <v>0</v>
      </c>
      <c r="AJ160" s="18">
        <f>+AK160+AL160</f>
        <v>0</v>
      </c>
      <c r="AK160" s="18">
        <f>+I160+P160+W160+AD160</f>
        <v>0</v>
      </c>
      <c r="AL160" s="18">
        <f>+J160+Q160+X160+AE160</f>
        <v>0</v>
      </c>
    </row>
    <row r="161" spans="1:38" s="4" customFormat="1" x14ac:dyDescent="0.25">
      <c r="A161" s="22"/>
      <c r="B161" s="19"/>
      <c r="C161" s="21" t="s">
        <v>2</v>
      </c>
      <c r="D161" s="18">
        <f>+E161+H161</f>
        <v>475764.23</v>
      </c>
      <c r="E161" s="18">
        <f>+F161+G161</f>
        <v>310957.20999999996</v>
      </c>
      <c r="F161" s="18">
        <v>146278.16</v>
      </c>
      <c r="G161" s="18">
        <v>164679.04999999999</v>
      </c>
      <c r="H161" s="18">
        <f>+I161+J161</f>
        <v>164807.01999999999</v>
      </c>
      <c r="I161" s="18">
        <v>135819.01999999999</v>
      </c>
      <c r="J161" s="18">
        <v>28988</v>
      </c>
      <c r="K161" s="18">
        <f>+L161+O161</f>
        <v>541456.56000000006</v>
      </c>
      <c r="L161" s="18">
        <f>+M161+N161</f>
        <v>307900.30000000005</v>
      </c>
      <c r="M161" s="18">
        <v>147329.58000000002</v>
      </c>
      <c r="N161" s="18">
        <v>160570.72</v>
      </c>
      <c r="O161" s="18">
        <f>+P161+Q161</f>
        <v>233556.26</v>
      </c>
      <c r="P161" s="18">
        <v>218523.26</v>
      </c>
      <c r="Q161" s="18">
        <v>15033</v>
      </c>
      <c r="R161" s="18">
        <f>+S161+V161</f>
        <v>473821.75</v>
      </c>
      <c r="S161" s="18">
        <f>+T161+U161</f>
        <v>279094.71000000002</v>
      </c>
      <c r="T161" s="18">
        <v>129323.73000000001</v>
      </c>
      <c r="U161" s="18">
        <v>149770.98000000001</v>
      </c>
      <c r="V161" s="18">
        <f>+W161+X161</f>
        <v>194727.04000000001</v>
      </c>
      <c r="W161" s="18">
        <v>164663.04000000001</v>
      </c>
      <c r="X161" s="18">
        <v>30064</v>
      </c>
      <c r="Y161" s="18">
        <f>+Z161+AC161</f>
        <v>513103.47000000003</v>
      </c>
      <c r="Z161" s="18">
        <f>+AA161+AB161</f>
        <v>277248.40000000002</v>
      </c>
      <c r="AA161" s="18">
        <v>94399.99</v>
      </c>
      <c r="AB161" s="18">
        <v>182848.41</v>
      </c>
      <c r="AC161" s="18">
        <f>+AD161+AE161</f>
        <v>235855.07</v>
      </c>
      <c r="AD161" s="18">
        <v>209414.17</v>
      </c>
      <c r="AE161" s="18">
        <v>26440.9</v>
      </c>
      <c r="AF161" s="18">
        <f>+AG161+AJ161</f>
        <v>2004146.0100000002</v>
      </c>
      <c r="AG161" s="18">
        <f>+AH161+AI161</f>
        <v>1175200.6200000001</v>
      </c>
      <c r="AH161" s="18">
        <f>+F161+M161+T161+AA161</f>
        <v>517331.45999999996</v>
      </c>
      <c r="AI161" s="18">
        <f>+G161+N161+U161+AB161</f>
        <v>657869.16</v>
      </c>
      <c r="AJ161" s="18">
        <f>+AK161+AL161</f>
        <v>828945.39000000013</v>
      </c>
      <c r="AK161" s="18">
        <f>+I161+P161+W161+AD161</f>
        <v>728419.49000000011</v>
      </c>
      <c r="AL161" s="18">
        <f>+J161+Q161+X161+AE161</f>
        <v>100525.9</v>
      </c>
    </row>
    <row r="162" spans="1:38" s="4" customFormat="1" x14ac:dyDescent="0.25">
      <c r="A162" s="22"/>
      <c r="B162" s="19"/>
      <c r="C162" s="23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</row>
    <row r="163" spans="1:38" s="24" customFormat="1" x14ac:dyDescent="0.25">
      <c r="A163" s="22"/>
      <c r="B163" s="26" t="s">
        <v>34</v>
      </c>
      <c r="C163" s="25"/>
      <c r="D163" s="15">
        <f>+E163+H163</f>
        <v>1297494.4500000002</v>
      </c>
      <c r="E163" s="15">
        <f>+F163+G163</f>
        <v>356385.30000000005</v>
      </c>
      <c r="F163" s="15">
        <f>SUM(F164:F168)</f>
        <v>214944.18</v>
      </c>
      <c r="G163" s="15">
        <f>SUM(G164:G168)</f>
        <v>141441.12000000002</v>
      </c>
      <c r="H163" s="15">
        <f>+I163+J163</f>
        <v>941109.15</v>
      </c>
      <c r="I163" s="15">
        <f>SUM(I164:I168)</f>
        <v>0</v>
      </c>
      <c r="J163" s="15">
        <f>SUM(J164:J168)</f>
        <v>941109.15</v>
      </c>
      <c r="K163" s="15">
        <f>+L163+O163</f>
        <v>1709147.1099999996</v>
      </c>
      <c r="L163" s="15">
        <f>+M163+N163</f>
        <v>437660.42</v>
      </c>
      <c r="M163" s="15">
        <f>SUM(M164:M168)</f>
        <v>275036.99</v>
      </c>
      <c r="N163" s="15">
        <f>SUM(N164:N168)</f>
        <v>162623.43</v>
      </c>
      <c r="O163" s="15">
        <f>+P163+Q163</f>
        <v>1271486.6899999997</v>
      </c>
      <c r="P163" s="15">
        <f>SUM(P164:P168)</f>
        <v>0</v>
      </c>
      <c r="Q163" s="15">
        <f>SUM(Q164:Q168)</f>
        <v>1271486.6899999997</v>
      </c>
      <c r="R163" s="15">
        <f>+S163+V163</f>
        <v>1606975.38</v>
      </c>
      <c r="S163" s="15">
        <f>+T163+U163</f>
        <v>447953.65</v>
      </c>
      <c r="T163" s="15">
        <f>SUM(T164:T168)</f>
        <v>285580.75</v>
      </c>
      <c r="U163" s="15">
        <f>SUM(U164:U168)</f>
        <v>162372.9</v>
      </c>
      <c r="V163" s="15">
        <f>+W163+X163</f>
        <v>1159021.73</v>
      </c>
      <c r="W163" s="15">
        <f>SUM(W164:W168)</f>
        <v>0</v>
      </c>
      <c r="X163" s="15">
        <f>SUM(X164:X168)</f>
        <v>1159021.73</v>
      </c>
      <c r="Y163" s="15">
        <f>+Z163+AC163</f>
        <v>1574901.5889999997</v>
      </c>
      <c r="Z163" s="15">
        <f>+AA163+AB163</f>
        <v>406190.14299999998</v>
      </c>
      <c r="AA163" s="15">
        <f>SUM(AA164:AA168)</f>
        <v>237506.13299999997</v>
      </c>
      <c r="AB163" s="15">
        <f>SUM(AB164:AB168)</f>
        <v>168684.01</v>
      </c>
      <c r="AC163" s="15">
        <f>+AD163+AE163</f>
        <v>1168711.4459999998</v>
      </c>
      <c r="AD163" s="15">
        <f>SUM(AD164:AD168)</f>
        <v>0</v>
      </c>
      <c r="AE163" s="15">
        <f>SUM(AE164:AE168)</f>
        <v>1168711.4459999998</v>
      </c>
      <c r="AF163" s="15">
        <f>+AG163+AJ163</f>
        <v>6188518.5290000001</v>
      </c>
      <c r="AG163" s="15">
        <f>+AH163+AI163</f>
        <v>1648189.513</v>
      </c>
      <c r="AH163" s="15">
        <f>SUM(AH164:AH168)</f>
        <v>1013068.0530000001</v>
      </c>
      <c r="AI163" s="15">
        <f>SUM(AI164:AI168)</f>
        <v>635121.46</v>
      </c>
      <c r="AJ163" s="15">
        <f>+AK163+AL163</f>
        <v>4540329.0159999998</v>
      </c>
      <c r="AK163" s="15">
        <f>SUM(AK164:AK168)</f>
        <v>0</v>
      </c>
      <c r="AL163" s="15">
        <f>SUM(AL164:AL168)</f>
        <v>4540329.0159999998</v>
      </c>
    </row>
    <row r="164" spans="1:38" s="4" customFormat="1" x14ac:dyDescent="0.25">
      <c r="A164" s="22"/>
      <c r="B164" s="19"/>
      <c r="C164" s="23" t="s">
        <v>33</v>
      </c>
      <c r="D164" s="18">
        <f>+E164+H164</f>
        <v>254241.22</v>
      </c>
      <c r="E164" s="18">
        <f>+F164+G164</f>
        <v>251141.21</v>
      </c>
      <c r="F164" s="18">
        <v>158997.71</v>
      </c>
      <c r="G164" s="18">
        <v>92143.5</v>
      </c>
      <c r="H164" s="18">
        <f>+I164+J164</f>
        <v>3100.01</v>
      </c>
      <c r="I164" s="18">
        <v>0</v>
      </c>
      <c r="J164" s="18">
        <v>3100.01</v>
      </c>
      <c r="K164" s="18">
        <f>+L164+O164</f>
        <v>300226.39999999997</v>
      </c>
      <c r="L164" s="18">
        <f>+M164+N164</f>
        <v>297715.71999999997</v>
      </c>
      <c r="M164" s="18">
        <v>202104.22</v>
      </c>
      <c r="N164" s="18">
        <v>95611.5</v>
      </c>
      <c r="O164" s="18">
        <f>+P164+Q164</f>
        <v>2510.6799999999998</v>
      </c>
      <c r="P164" s="18">
        <v>0</v>
      </c>
      <c r="Q164" s="18">
        <v>2510.6799999999998</v>
      </c>
      <c r="R164" s="18">
        <f>+S164+V164</f>
        <v>323758.28999999998</v>
      </c>
      <c r="S164" s="18">
        <f>+T164+U164</f>
        <v>320958.28999999998</v>
      </c>
      <c r="T164" s="18">
        <v>217937.46</v>
      </c>
      <c r="U164" s="18">
        <v>103020.83</v>
      </c>
      <c r="V164" s="18">
        <f>+W164+X164</f>
        <v>2800</v>
      </c>
      <c r="W164" s="18">
        <v>0</v>
      </c>
      <c r="X164" s="18">
        <v>2800</v>
      </c>
      <c r="Y164" s="18">
        <f>+Z164+AC164</f>
        <v>292014.11</v>
      </c>
      <c r="Z164" s="18">
        <f>+AA164+AB164</f>
        <v>287949.96999999997</v>
      </c>
      <c r="AA164" s="18">
        <v>170093.99</v>
      </c>
      <c r="AB164" s="18">
        <v>117855.98000000001</v>
      </c>
      <c r="AC164" s="18">
        <f>+AD164+AE164</f>
        <v>4064.14</v>
      </c>
      <c r="AD164" s="18">
        <v>0</v>
      </c>
      <c r="AE164" s="18">
        <v>4064.14</v>
      </c>
      <c r="AF164" s="18">
        <f>+AG164+AJ164</f>
        <v>1170240.02</v>
      </c>
      <c r="AG164" s="18">
        <f>+AH164+AI164</f>
        <v>1157765.19</v>
      </c>
      <c r="AH164" s="18">
        <f>+F164+M164+T164+AA164</f>
        <v>749133.38</v>
      </c>
      <c r="AI164" s="18">
        <f>+G164+N164+U164+AB164</f>
        <v>408631.81000000006</v>
      </c>
      <c r="AJ164" s="18">
        <f>+AK164+AL164</f>
        <v>12474.83</v>
      </c>
      <c r="AK164" s="18">
        <f>+I164+P164+W164+AD164</f>
        <v>0</v>
      </c>
      <c r="AL164" s="18">
        <f>+J164+Q164+X164+AE164</f>
        <v>12474.83</v>
      </c>
    </row>
    <row r="165" spans="1:38" s="4" customFormat="1" x14ac:dyDescent="0.25">
      <c r="A165" s="22"/>
      <c r="B165" s="19"/>
      <c r="C165" s="23" t="s">
        <v>32</v>
      </c>
      <c r="D165" s="18">
        <f>+E165+H165</f>
        <v>9658.32</v>
      </c>
      <c r="E165" s="18">
        <f>+F165+G165</f>
        <v>9658.32</v>
      </c>
      <c r="F165" s="18">
        <v>3549.52</v>
      </c>
      <c r="G165" s="18">
        <v>6108.8</v>
      </c>
      <c r="H165" s="18">
        <f>+I165+J165</f>
        <v>0</v>
      </c>
      <c r="I165" s="18">
        <v>0</v>
      </c>
      <c r="J165" s="18">
        <v>0</v>
      </c>
      <c r="K165" s="18">
        <f>+L165+O165</f>
        <v>10189.16</v>
      </c>
      <c r="L165" s="18">
        <f>+M165+N165</f>
        <v>10189.16</v>
      </c>
      <c r="M165" s="18">
        <v>3693.84</v>
      </c>
      <c r="N165" s="18">
        <v>6495.32</v>
      </c>
      <c r="O165" s="18">
        <f>+P165+Q165</f>
        <v>0</v>
      </c>
      <c r="P165" s="18">
        <v>0</v>
      </c>
      <c r="Q165" s="18">
        <v>0</v>
      </c>
      <c r="R165" s="18">
        <f>+S165+V165</f>
        <v>8313.5</v>
      </c>
      <c r="S165" s="18">
        <f>+T165+U165</f>
        <v>8313.5</v>
      </c>
      <c r="T165" s="18">
        <v>3837.0200000000004</v>
      </c>
      <c r="U165" s="18">
        <v>4476.4799999999996</v>
      </c>
      <c r="V165" s="18">
        <f>+W165+X165</f>
        <v>0</v>
      </c>
      <c r="W165" s="18">
        <v>0</v>
      </c>
      <c r="X165" s="18">
        <v>0</v>
      </c>
      <c r="Y165" s="18">
        <f>+Z165+AC165</f>
        <v>9153.5499999999993</v>
      </c>
      <c r="Z165" s="18">
        <f>+AA165+AB165</f>
        <v>9153.5499999999993</v>
      </c>
      <c r="AA165" s="18">
        <v>2985</v>
      </c>
      <c r="AB165" s="18">
        <v>6168.55</v>
      </c>
      <c r="AC165" s="18">
        <f>+AD165+AE165</f>
        <v>0</v>
      </c>
      <c r="AD165" s="18">
        <v>0</v>
      </c>
      <c r="AE165" s="18">
        <v>0</v>
      </c>
      <c r="AF165" s="18">
        <f>+AG165+AJ165</f>
        <v>37314.53</v>
      </c>
      <c r="AG165" s="18">
        <f>+AH165+AI165</f>
        <v>37314.53</v>
      </c>
      <c r="AH165" s="18">
        <f>+F165+M165+T165+AA165</f>
        <v>14065.380000000001</v>
      </c>
      <c r="AI165" s="18">
        <f>+G165+N165+U165+AB165</f>
        <v>23249.149999999998</v>
      </c>
      <c r="AJ165" s="18">
        <f>+AK165+AL165</f>
        <v>0</v>
      </c>
      <c r="AK165" s="18">
        <f>+I165+P165+W165+AD165</f>
        <v>0</v>
      </c>
      <c r="AL165" s="18">
        <f>+J165+Q165+X165+AE165</f>
        <v>0</v>
      </c>
    </row>
    <row r="166" spans="1:38" s="4" customFormat="1" x14ac:dyDescent="0.25">
      <c r="A166" s="22"/>
      <c r="B166" s="19"/>
      <c r="C166" s="23" t="s">
        <v>31</v>
      </c>
      <c r="D166" s="18">
        <f>+E166+H166</f>
        <v>38375.15</v>
      </c>
      <c r="E166" s="18">
        <f>+F166+G166</f>
        <v>38375.15</v>
      </c>
      <c r="F166" s="18">
        <v>13976.18</v>
      </c>
      <c r="G166" s="18">
        <v>24398.97</v>
      </c>
      <c r="H166" s="18">
        <f>+I166+J166</f>
        <v>0</v>
      </c>
      <c r="I166" s="18">
        <v>0</v>
      </c>
      <c r="J166" s="18">
        <v>0</v>
      </c>
      <c r="K166" s="18">
        <f>+L166+O166</f>
        <v>48416.5</v>
      </c>
      <c r="L166" s="18">
        <f>+M166+N166</f>
        <v>48416.5</v>
      </c>
      <c r="M166" s="18">
        <v>16170.580000000002</v>
      </c>
      <c r="N166" s="18">
        <v>32245.919999999998</v>
      </c>
      <c r="O166" s="18">
        <f>+P166+Q166</f>
        <v>0</v>
      </c>
      <c r="P166" s="18">
        <v>0</v>
      </c>
      <c r="Q166" s="18">
        <v>0</v>
      </c>
      <c r="R166" s="18">
        <f>+S166+V166</f>
        <v>37355.18</v>
      </c>
      <c r="S166" s="18">
        <f>+T166+U166</f>
        <v>37355.18</v>
      </c>
      <c r="T166" s="18">
        <v>15538.39</v>
      </c>
      <c r="U166" s="18">
        <v>21816.79</v>
      </c>
      <c r="V166" s="18">
        <f>+W166+X166</f>
        <v>0</v>
      </c>
      <c r="W166" s="18">
        <v>0</v>
      </c>
      <c r="X166" s="18">
        <v>0</v>
      </c>
      <c r="Y166" s="18">
        <f>+Z166+AC166</f>
        <v>30173.869999999995</v>
      </c>
      <c r="Z166" s="18">
        <f>+AA166+AB166</f>
        <v>30173.869999999995</v>
      </c>
      <c r="AA166" s="18">
        <v>13110.589999999998</v>
      </c>
      <c r="AB166" s="18">
        <v>17063.28</v>
      </c>
      <c r="AC166" s="18">
        <f>+AD166+AE166</f>
        <v>0</v>
      </c>
      <c r="AD166" s="18">
        <v>0</v>
      </c>
      <c r="AE166" s="18">
        <v>0</v>
      </c>
      <c r="AF166" s="18">
        <f>+AG166+AJ166</f>
        <v>154320.69999999998</v>
      </c>
      <c r="AG166" s="18">
        <f>+AH166+AI166</f>
        <v>154320.69999999998</v>
      </c>
      <c r="AH166" s="18">
        <f>+F166+M166+T166+AA166</f>
        <v>58795.74</v>
      </c>
      <c r="AI166" s="18">
        <f>+G166+N166+U166+AB166</f>
        <v>95524.959999999992</v>
      </c>
      <c r="AJ166" s="18">
        <f>+AK166+AL166</f>
        <v>0</v>
      </c>
      <c r="AK166" s="18">
        <f>+I166+P166+W166+AD166</f>
        <v>0</v>
      </c>
      <c r="AL166" s="18">
        <f>+J166+Q166+X166+AE166</f>
        <v>0</v>
      </c>
    </row>
    <row r="167" spans="1:38" s="4" customFormat="1" x14ac:dyDescent="0.25">
      <c r="A167" s="22"/>
      <c r="B167" s="19"/>
      <c r="C167" s="21" t="s">
        <v>3</v>
      </c>
      <c r="D167" s="18">
        <f>+E167+H167</f>
        <v>16970.5</v>
      </c>
      <c r="E167" s="18">
        <f>+F167+G167</f>
        <v>16970.5</v>
      </c>
      <c r="F167" s="18">
        <v>7042.6</v>
      </c>
      <c r="G167" s="18">
        <v>9927.9</v>
      </c>
      <c r="H167" s="18">
        <f>+I167+J167</f>
        <v>0</v>
      </c>
      <c r="I167" s="18">
        <v>0</v>
      </c>
      <c r="J167" s="18">
        <v>0</v>
      </c>
      <c r="K167" s="18">
        <f>+L167+O167</f>
        <v>20130.52</v>
      </c>
      <c r="L167" s="18">
        <f>+M167+N167</f>
        <v>20130.52</v>
      </c>
      <c r="M167" s="18">
        <v>3710.3</v>
      </c>
      <c r="N167" s="18">
        <v>16420.22</v>
      </c>
      <c r="O167" s="18">
        <f>+P167+Q167</f>
        <v>0</v>
      </c>
      <c r="P167" s="18">
        <v>0</v>
      </c>
      <c r="Q167" s="18">
        <v>0</v>
      </c>
      <c r="R167" s="18">
        <f>+S167+V167</f>
        <v>24515</v>
      </c>
      <c r="S167" s="18">
        <f>+T167+U167</f>
        <v>24515</v>
      </c>
      <c r="T167" s="18">
        <v>5803</v>
      </c>
      <c r="U167" s="18">
        <v>18712</v>
      </c>
      <c r="V167" s="18">
        <f>+W167+X167</f>
        <v>0</v>
      </c>
      <c r="W167" s="18">
        <v>0</v>
      </c>
      <c r="X167" s="18">
        <v>0</v>
      </c>
      <c r="Y167" s="18">
        <f>+Z167+AC167</f>
        <v>20018.090000000004</v>
      </c>
      <c r="Z167" s="18">
        <f>+AA167+AB167</f>
        <v>20018.090000000004</v>
      </c>
      <c r="AA167" s="18">
        <v>5771.6200000000008</v>
      </c>
      <c r="AB167" s="18">
        <v>14246.470000000001</v>
      </c>
      <c r="AC167" s="18">
        <f>+AD167+AE167</f>
        <v>0</v>
      </c>
      <c r="AD167" s="18">
        <v>0</v>
      </c>
      <c r="AE167" s="18">
        <v>0</v>
      </c>
      <c r="AF167" s="18">
        <f>+AG167+AJ167</f>
        <v>81634.110000000015</v>
      </c>
      <c r="AG167" s="18">
        <f>+AH167+AI167</f>
        <v>81634.110000000015</v>
      </c>
      <c r="AH167" s="18">
        <f>+F167+M167+T167+AA167</f>
        <v>22327.520000000004</v>
      </c>
      <c r="AI167" s="18">
        <f>+G167+N167+U167+AB167</f>
        <v>59306.590000000004</v>
      </c>
      <c r="AJ167" s="18">
        <f>+AK167+AL167</f>
        <v>0</v>
      </c>
      <c r="AK167" s="18">
        <f>+I167+P167+W167+AD167</f>
        <v>0</v>
      </c>
      <c r="AL167" s="18">
        <f>+J167+Q167+X167+AE167</f>
        <v>0</v>
      </c>
    </row>
    <row r="168" spans="1:38" s="4" customFormat="1" x14ac:dyDescent="0.25">
      <c r="A168" s="22"/>
      <c r="B168" s="19"/>
      <c r="C168" s="21" t="s">
        <v>2</v>
      </c>
      <c r="D168" s="18">
        <f>+E168+H168</f>
        <v>978249.26</v>
      </c>
      <c r="E168" s="18">
        <f>+F168+G168</f>
        <v>40240.119999999995</v>
      </c>
      <c r="F168" s="18">
        <v>31378.17</v>
      </c>
      <c r="G168" s="18">
        <v>8861.9500000000007</v>
      </c>
      <c r="H168" s="18">
        <f>+I168+J168</f>
        <v>938009.14</v>
      </c>
      <c r="I168" s="18">
        <v>0</v>
      </c>
      <c r="J168" s="18">
        <v>938009.14</v>
      </c>
      <c r="K168" s="18">
        <f>+L168+O168</f>
        <v>1330184.5299999998</v>
      </c>
      <c r="L168" s="18">
        <f>+M168+N168</f>
        <v>61208.520000000004</v>
      </c>
      <c r="M168" s="18">
        <v>49358.05</v>
      </c>
      <c r="N168" s="18">
        <v>11850.470000000001</v>
      </c>
      <c r="O168" s="18">
        <f>+P168+Q168</f>
        <v>1268976.0099999998</v>
      </c>
      <c r="P168" s="18">
        <v>0</v>
      </c>
      <c r="Q168" s="18">
        <v>1268976.0099999998</v>
      </c>
      <c r="R168" s="18">
        <f>+S168+V168</f>
        <v>1213033.4099999999</v>
      </c>
      <c r="S168" s="18">
        <f>+T168+U168</f>
        <v>56811.679999999993</v>
      </c>
      <c r="T168" s="18">
        <v>42464.88</v>
      </c>
      <c r="U168" s="18">
        <v>14346.8</v>
      </c>
      <c r="V168" s="18">
        <f>+W168+X168</f>
        <v>1156221.73</v>
      </c>
      <c r="W168" s="18">
        <v>0</v>
      </c>
      <c r="X168" s="18">
        <v>1156221.73</v>
      </c>
      <c r="Y168" s="18">
        <f>+Z168+AC168</f>
        <v>1223541.9689999998</v>
      </c>
      <c r="Z168" s="18">
        <f>+AA168+AB168</f>
        <v>58894.663</v>
      </c>
      <c r="AA168" s="18">
        <v>45544.933000000005</v>
      </c>
      <c r="AB168" s="18">
        <v>13349.73</v>
      </c>
      <c r="AC168" s="18">
        <f>+AD168+AE168</f>
        <v>1164647.3059999999</v>
      </c>
      <c r="AD168" s="18">
        <v>0</v>
      </c>
      <c r="AE168" s="18">
        <v>1164647.3059999999</v>
      </c>
      <c r="AF168" s="18">
        <f>+AG168+AJ168</f>
        <v>4745009.1689999998</v>
      </c>
      <c r="AG168" s="18">
        <f>+AH168+AI168</f>
        <v>217154.98300000001</v>
      </c>
      <c r="AH168" s="18">
        <f>+F168+M168+T168+AA168</f>
        <v>168746.033</v>
      </c>
      <c r="AI168" s="18">
        <f>+G168+N168+U168+AB168</f>
        <v>48408.95</v>
      </c>
      <c r="AJ168" s="18">
        <f>+AK168+AL168</f>
        <v>4527854.1859999998</v>
      </c>
      <c r="AK168" s="18">
        <f>+I168+P168+W168+AD168</f>
        <v>0</v>
      </c>
      <c r="AL168" s="18">
        <f>+J168+Q168+X168+AE168</f>
        <v>4527854.1859999998</v>
      </c>
    </row>
    <row r="169" spans="1:38" s="4" customFormat="1" x14ac:dyDescent="0.25">
      <c r="A169" s="22"/>
      <c r="B169" s="19"/>
      <c r="C169" s="23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</row>
    <row r="170" spans="1:38" s="29" customFormat="1" x14ac:dyDescent="0.25">
      <c r="A170" s="31"/>
      <c r="B170" s="26" t="s">
        <v>30</v>
      </c>
      <c r="C170" s="30"/>
      <c r="D170" s="15">
        <f>+E170+H170</f>
        <v>287825.33999999997</v>
      </c>
      <c r="E170" s="15">
        <f>+F170+G170</f>
        <v>270525.81</v>
      </c>
      <c r="F170" s="15">
        <f>SUM(F171:F175)</f>
        <v>168833.01</v>
      </c>
      <c r="G170" s="15">
        <f>SUM(G171:G175)</f>
        <v>101692.8</v>
      </c>
      <c r="H170" s="15">
        <f>+I170+J170</f>
        <v>17299.53</v>
      </c>
      <c r="I170" s="15">
        <f>SUM(I171:I175)</f>
        <v>4999.5300000000007</v>
      </c>
      <c r="J170" s="15">
        <f>SUM(J171:J175)</f>
        <v>12300</v>
      </c>
      <c r="K170" s="15">
        <f>+L170+O170</f>
        <v>317073.73</v>
      </c>
      <c r="L170" s="15">
        <f>+M170+N170</f>
        <v>271573.99</v>
      </c>
      <c r="M170" s="15">
        <f>SUM(M171:M175)</f>
        <v>170845.92999999996</v>
      </c>
      <c r="N170" s="15">
        <f>SUM(N171:N175)</f>
        <v>100728.06</v>
      </c>
      <c r="O170" s="15">
        <f>+P170+Q170</f>
        <v>45499.74</v>
      </c>
      <c r="P170" s="15">
        <f>SUM(P171:P175)</f>
        <v>2499.7399999999998</v>
      </c>
      <c r="Q170" s="15">
        <f>SUM(Q171:Q175)</f>
        <v>43000</v>
      </c>
      <c r="R170" s="15">
        <f>+S170+V170</f>
        <v>307768.20999999996</v>
      </c>
      <c r="S170" s="15">
        <f>+T170+U170</f>
        <v>282368.45999999996</v>
      </c>
      <c r="T170" s="15">
        <f>SUM(T171:T175)</f>
        <v>184241.3</v>
      </c>
      <c r="U170" s="15">
        <f>SUM(U171:U175)</f>
        <v>98127.16</v>
      </c>
      <c r="V170" s="15">
        <f>+W170+X170</f>
        <v>25399.75</v>
      </c>
      <c r="W170" s="15">
        <f>SUM(W171:W175)</f>
        <v>2499.75</v>
      </c>
      <c r="X170" s="15">
        <f>SUM(X171:X175)</f>
        <v>22900</v>
      </c>
      <c r="Y170" s="15">
        <f>+Z170+AC170</f>
        <v>325092.41000000003</v>
      </c>
      <c r="Z170" s="15">
        <f>+AA170+AB170</f>
        <v>296742.41000000003</v>
      </c>
      <c r="AA170" s="15">
        <f>SUM(AA171:AA175)</f>
        <v>195903.95</v>
      </c>
      <c r="AB170" s="15">
        <f>SUM(AB171:AB175)</f>
        <v>100838.45999999999</v>
      </c>
      <c r="AC170" s="15">
        <f>+AD170+AE170</f>
        <v>28350</v>
      </c>
      <c r="AD170" s="15">
        <f>SUM(AD171:AD175)</f>
        <v>0</v>
      </c>
      <c r="AE170" s="15">
        <f>SUM(AE171:AE175)</f>
        <v>28350</v>
      </c>
      <c r="AF170" s="15">
        <f>+AG170+AJ170</f>
        <v>1237759.69</v>
      </c>
      <c r="AG170" s="15">
        <f>+AH170+AI170</f>
        <v>1121210.67</v>
      </c>
      <c r="AH170" s="15">
        <f>SUM(AH171:AH175)</f>
        <v>719824.19000000006</v>
      </c>
      <c r="AI170" s="15">
        <f>SUM(AI171:AI175)</f>
        <v>401386.48</v>
      </c>
      <c r="AJ170" s="15">
        <f>+AK170+AL170</f>
        <v>116549.02</v>
      </c>
      <c r="AK170" s="15">
        <f>SUM(AK171:AK175)</f>
        <v>9999.02</v>
      </c>
      <c r="AL170" s="15">
        <f>SUM(AL171:AL175)</f>
        <v>106550</v>
      </c>
    </row>
    <row r="171" spans="1:38" s="4" customFormat="1" x14ac:dyDescent="0.25">
      <c r="A171" s="22"/>
      <c r="B171" s="19"/>
      <c r="C171" s="23" t="s">
        <v>29</v>
      </c>
      <c r="D171" s="18">
        <f>+E171+H171</f>
        <v>197156.26</v>
      </c>
      <c r="E171" s="18">
        <f>+F171+G171</f>
        <v>197156.26</v>
      </c>
      <c r="F171" s="18">
        <v>123051.51</v>
      </c>
      <c r="G171" s="18">
        <v>74104.75</v>
      </c>
      <c r="H171" s="18">
        <f>+I171+J171</f>
        <v>0</v>
      </c>
      <c r="I171" s="18">
        <v>0</v>
      </c>
      <c r="J171" s="18">
        <v>0</v>
      </c>
      <c r="K171" s="18">
        <f>+L171+O171</f>
        <v>203207</v>
      </c>
      <c r="L171" s="18">
        <f>+M171+N171</f>
        <v>203207</v>
      </c>
      <c r="M171" s="18">
        <v>127348</v>
      </c>
      <c r="N171" s="18">
        <v>75859</v>
      </c>
      <c r="O171" s="18">
        <f>+P171+Q171</f>
        <v>0</v>
      </c>
      <c r="P171" s="18">
        <v>0</v>
      </c>
      <c r="Q171" s="18">
        <v>0</v>
      </c>
      <c r="R171" s="18">
        <f>+S171+V171</f>
        <v>211324</v>
      </c>
      <c r="S171" s="18">
        <f>+T171+U171</f>
        <v>211324</v>
      </c>
      <c r="T171" s="18">
        <v>132739</v>
      </c>
      <c r="U171" s="18">
        <v>78585</v>
      </c>
      <c r="V171" s="18">
        <f>+W171+X171</f>
        <v>0</v>
      </c>
      <c r="W171" s="18">
        <v>0</v>
      </c>
      <c r="X171" s="18">
        <v>0</v>
      </c>
      <c r="Y171" s="18">
        <f>+Z171+AC171</f>
        <v>219368</v>
      </c>
      <c r="Z171" s="18">
        <f>+AA171+AB171</f>
        <v>219368</v>
      </c>
      <c r="AA171" s="18">
        <v>144457</v>
      </c>
      <c r="AB171" s="18">
        <v>74911</v>
      </c>
      <c r="AC171" s="18">
        <f>+AD171+AE171</f>
        <v>0</v>
      </c>
      <c r="AD171" s="18">
        <v>0</v>
      </c>
      <c r="AE171" s="18">
        <v>0</v>
      </c>
      <c r="AF171" s="18">
        <f>+AG171+AJ171</f>
        <v>831055.26</v>
      </c>
      <c r="AG171" s="18">
        <f>+AH171+AI171</f>
        <v>831055.26</v>
      </c>
      <c r="AH171" s="18">
        <f>+F171+M171+T171+AA171</f>
        <v>527595.51</v>
      </c>
      <c r="AI171" s="18">
        <f>+G171+N171+U171+AB171</f>
        <v>303459.75</v>
      </c>
      <c r="AJ171" s="18">
        <f>+AK171+AL171</f>
        <v>0</v>
      </c>
      <c r="AK171" s="18">
        <f>+I171+P171+W171+AD171</f>
        <v>0</v>
      </c>
      <c r="AL171" s="18">
        <f>+J171+Q171+X171+AE171</f>
        <v>0</v>
      </c>
    </row>
    <row r="172" spans="1:38" s="4" customFormat="1" x14ac:dyDescent="0.25">
      <c r="A172" s="22"/>
      <c r="B172" s="19"/>
      <c r="C172" s="23" t="s">
        <v>28</v>
      </c>
      <c r="D172" s="18">
        <f>+E172+H172</f>
        <v>28208.62</v>
      </c>
      <c r="E172" s="18">
        <f>+F172+G172</f>
        <v>28208.62</v>
      </c>
      <c r="F172" s="18">
        <v>28208.62</v>
      </c>
      <c r="G172" s="18">
        <v>0</v>
      </c>
      <c r="H172" s="18">
        <f>+I172+J172</f>
        <v>0</v>
      </c>
      <c r="I172" s="18">
        <v>0</v>
      </c>
      <c r="J172" s="18">
        <v>0</v>
      </c>
      <c r="K172" s="18">
        <f>+L172+O172</f>
        <v>32269.3</v>
      </c>
      <c r="L172" s="18">
        <f>+M172+N172</f>
        <v>32269.3</v>
      </c>
      <c r="M172" s="18">
        <v>32269.3</v>
      </c>
      <c r="N172" s="18">
        <v>0</v>
      </c>
      <c r="O172" s="18">
        <f>+P172+Q172</f>
        <v>0</v>
      </c>
      <c r="P172" s="18">
        <v>0</v>
      </c>
      <c r="Q172" s="18">
        <v>0</v>
      </c>
      <c r="R172" s="18">
        <f>+S172+V172</f>
        <v>31687.5</v>
      </c>
      <c r="S172" s="18">
        <f>+T172+U172</f>
        <v>31687.5</v>
      </c>
      <c r="T172" s="18">
        <v>31687.5</v>
      </c>
      <c r="U172" s="18">
        <v>0</v>
      </c>
      <c r="V172" s="18">
        <f>+W172+X172</f>
        <v>0</v>
      </c>
      <c r="W172" s="18">
        <v>0</v>
      </c>
      <c r="X172" s="18">
        <v>0</v>
      </c>
      <c r="Y172" s="18">
        <f>+Z172+AC172</f>
        <v>31945.370000000003</v>
      </c>
      <c r="Z172" s="18">
        <f>+AA172+AB172</f>
        <v>31945.370000000003</v>
      </c>
      <c r="AA172" s="18">
        <v>31945.370000000003</v>
      </c>
      <c r="AB172" s="18">
        <v>0</v>
      </c>
      <c r="AC172" s="18">
        <f>+AD172+AE172</f>
        <v>0</v>
      </c>
      <c r="AD172" s="18">
        <v>0</v>
      </c>
      <c r="AE172" s="18">
        <v>0</v>
      </c>
      <c r="AF172" s="18">
        <f>+AG172+AJ172</f>
        <v>124110.79000000001</v>
      </c>
      <c r="AG172" s="18">
        <f>+AH172+AI172</f>
        <v>124110.79000000001</v>
      </c>
      <c r="AH172" s="18">
        <f>+F172+M172+T172+AA172</f>
        <v>124110.79000000001</v>
      </c>
      <c r="AI172" s="18">
        <f>+G172+N172+U172+AB172</f>
        <v>0</v>
      </c>
      <c r="AJ172" s="18">
        <f>+AK172+AL172</f>
        <v>0</v>
      </c>
      <c r="AK172" s="18">
        <f>+I172+P172+W172+AD172</f>
        <v>0</v>
      </c>
      <c r="AL172" s="18">
        <f>+J172+Q172+X172+AE172</f>
        <v>0</v>
      </c>
    </row>
    <row r="173" spans="1:38" s="4" customFormat="1" x14ac:dyDescent="0.25">
      <c r="A173" s="22"/>
      <c r="B173" s="19"/>
      <c r="C173" s="23" t="s">
        <v>27</v>
      </c>
      <c r="D173" s="18">
        <f>+E173+H173</f>
        <v>8231.27</v>
      </c>
      <c r="E173" s="18">
        <f>+F173+G173</f>
        <v>8231.27</v>
      </c>
      <c r="F173" s="18">
        <v>2211.2200000000003</v>
      </c>
      <c r="G173" s="18">
        <v>6020.05</v>
      </c>
      <c r="H173" s="18">
        <f>+I173+J173</f>
        <v>0</v>
      </c>
      <c r="I173" s="18">
        <v>0</v>
      </c>
      <c r="J173" s="18">
        <v>0</v>
      </c>
      <c r="K173" s="18">
        <f>+L173+O173</f>
        <v>7596.36</v>
      </c>
      <c r="L173" s="18">
        <f>+M173+N173</f>
        <v>7596.36</v>
      </c>
      <c r="M173" s="18">
        <v>1987.3000000000002</v>
      </c>
      <c r="N173" s="18">
        <v>5609.0599999999995</v>
      </c>
      <c r="O173" s="18">
        <f>+P173+Q173</f>
        <v>0</v>
      </c>
      <c r="P173" s="18">
        <v>0</v>
      </c>
      <c r="Q173" s="18">
        <v>0</v>
      </c>
      <c r="R173" s="18">
        <f>+S173+V173</f>
        <v>9844.5400000000009</v>
      </c>
      <c r="S173" s="18">
        <f>+T173+U173</f>
        <v>9844.5400000000009</v>
      </c>
      <c r="T173" s="18">
        <v>2202.38</v>
      </c>
      <c r="U173" s="18">
        <v>7642.16</v>
      </c>
      <c r="V173" s="18">
        <f>+W173+X173</f>
        <v>0</v>
      </c>
      <c r="W173" s="18">
        <v>0</v>
      </c>
      <c r="X173" s="18">
        <v>0</v>
      </c>
      <c r="Y173" s="18">
        <f>+Z173+AC173</f>
        <v>12233.66</v>
      </c>
      <c r="Z173" s="18">
        <f>+AA173+AB173</f>
        <v>12233.66</v>
      </c>
      <c r="AA173" s="18">
        <v>2206.1999999999998</v>
      </c>
      <c r="AB173" s="18">
        <v>10027.459999999999</v>
      </c>
      <c r="AC173" s="18">
        <f>+AD173+AE173</f>
        <v>0</v>
      </c>
      <c r="AD173" s="18">
        <v>0</v>
      </c>
      <c r="AE173" s="18">
        <v>0</v>
      </c>
      <c r="AF173" s="18">
        <f>+AG173+AJ173</f>
        <v>37905.83</v>
      </c>
      <c r="AG173" s="18">
        <f>+AH173+AI173</f>
        <v>37905.83</v>
      </c>
      <c r="AH173" s="18">
        <f>+F173+M173+T173+AA173</f>
        <v>8607.1</v>
      </c>
      <c r="AI173" s="18">
        <f>+G173+N173+U173+AB173</f>
        <v>29298.73</v>
      </c>
      <c r="AJ173" s="18">
        <f>+AK173+AL173</f>
        <v>0</v>
      </c>
      <c r="AK173" s="18">
        <f>+I173+P173+W173+AD173</f>
        <v>0</v>
      </c>
      <c r="AL173" s="18">
        <f>+J173+Q173+X173+AE173</f>
        <v>0</v>
      </c>
    </row>
    <row r="174" spans="1:38" s="4" customFormat="1" x14ac:dyDescent="0.25">
      <c r="A174" s="22"/>
      <c r="B174" s="19"/>
      <c r="C174" s="21" t="s">
        <v>3</v>
      </c>
      <c r="D174" s="18">
        <f>+E174+H174</f>
        <v>120</v>
      </c>
      <c r="E174" s="18">
        <f>+F174+G174</f>
        <v>120</v>
      </c>
      <c r="F174" s="18">
        <v>120</v>
      </c>
      <c r="G174" s="18">
        <v>0</v>
      </c>
      <c r="H174" s="18">
        <f>+I174+J174</f>
        <v>0</v>
      </c>
      <c r="I174" s="18">
        <v>0</v>
      </c>
      <c r="J174" s="18">
        <v>0</v>
      </c>
      <c r="K174" s="18">
        <f>+L174+O174</f>
        <v>550</v>
      </c>
      <c r="L174" s="18">
        <f>+M174+N174</f>
        <v>550</v>
      </c>
      <c r="M174" s="18">
        <v>550</v>
      </c>
      <c r="N174" s="18">
        <v>0</v>
      </c>
      <c r="O174" s="18">
        <f>+P174+Q174</f>
        <v>0</v>
      </c>
      <c r="P174" s="18">
        <v>0</v>
      </c>
      <c r="Q174" s="18">
        <v>0</v>
      </c>
      <c r="R174" s="18">
        <f>+S174+V174</f>
        <v>550</v>
      </c>
      <c r="S174" s="18">
        <f>+T174+U174</f>
        <v>550</v>
      </c>
      <c r="T174" s="18">
        <v>550</v>
      </c>
      <c r="U174" s="18">
        <v>0</v>
      </c>
      <c r="V174" s="18">
        <f>+W174+X174</f>
        <v>0</v>
      </c>
      <c r="W174" s="18">
        <v>0</v>
      </c>
      <c r="X174" s="18">
        <v>0</v>
      </c>
      <c r="Y174" s="18">
        <f>+Z174+AC174</f>
        <v>1530</v>
      </c>
      <c r="Z174" s="18">
        <f>+AA174+AB174</f>
        <v>1530</v>
      </c>
      <c r="AA174" s="18">
        <v>1530</v>
      </c>
      <c r="AB174" s="18">
        <v>0</v>
      </c>
      <c r="AC174" s="18">
        <f>+AD174+AE174</f>
        <v>0</v>
      </c>
      <c r="AD174" s="18">
        <v>0</v>
      </c>
      <c r="AE174" s="18">
        <v>0</v>
      </c>
      <c r="AF174" s="18">
        <f>+AG174+AJ174</f>
        <v>2750</v>
      </c>
      <c r="AG174" s="18">
        <f>+AH174+AI174</f>
        <v>2750</v>
      </c>
      <c r="AH174" s="18">
        <f>+F174+M174+T174+AA174</f>
        <v>2750</v>
      </c>
      <c r="AI174" s="18">
        <f>+G174+N174+U174+AB174</f>
        <v>0</v>
      </c>
      <c r="AJ174" s="18">
        <f>+AK174+AL174</f>
        <v>0</v>
      </c>
      <c r="AK174" s="18">
        <f>+I174+P174+W174+AD174</f>
        <v>0</v>
      </c>
      <c r="AL174" s="18">
        <f>+J174+Q174+X174+AE174</f>
        <v>0</v>
      </c>
    </row>
    <row r="175" spans="1:38" s="4" customFormat="1" x14ac:dyDescent="0.25">
      <c r="A175" s="22"/>
      <c r="B175" s="19"/>
      <c r="C175" s="23" t="s">
        <v>2</v>
      </c>
      <c r="D175" s="18">
        <f>+E175+H175</f>
        <v>54109.19</v>
      </c>
      <c r="E175" s="18">
        <f>+F175+G175</f>
        <v>36809.660000000003</v>
      </c>
      <c r="F175" s="18">
        <v>15241.66</v>
      </c>
      <c r="G175" s="18">
        <v>21568</v>
      </c>
      <c r="H175" s="18">
        <f>+I175+J175</f>
        <v>17299.53</v>
      </c>
      <c r="I175" s="18">
        <v>4999.5300000000007</v>
      </c>
      <c r="J175" s="18">
        <v>12300</v>
      </c>
      <c r="K175" s="18">
        <f>+L175+O175</f>
        <v>73451.070000000007</v>
      </c>
      <c r="L175" s="18">
        <f>+M175+N175</f>
        <v>27951.33</v>
      </c>
      <c r="M175" s="18">
        <v>8691.33</v>
      </c>
      <c r="N175" s="18">
        <v>19260</v>
      </c>
      <c r="O175" s="18">
        <f>+P175+Q175</f>
        <v>45499.74</v>
      </c>
      <c r="P175" s="18">
        <v>2499.7399999999998</v>
      </c>
      <c r="Q175" s="18">
        <v>43000</v>
      </c>
      <c r="R175" s="18">
        <f>+S175+V175</f>
        <v>54362.17</v>
      </c>
      <c r="S175" s="18">
        <f>+T175+U175</f>
        <v>28962.42</v>
      </c>
      <c r="T175" s="18">
        <v>17062.419999999998</v>
      </c>
      <c r="U175" s="18">
        <v>11900</v>
      </c>
      <c r="V175" s="18">
        <f>+W175+X175</f>
        <v>25399.75</v>
      </c>
      <c r="W175" s="18">
        <v>2499.75</v>
      </c>
      <c r="X175" s="18">
        <v>22900</v>
      </c>
      <c r="Y175" s="18">
        <f>+Z175+AC175</f>
        <v>60015.380000000005</v>
      </c>
      <c r="Z175" s="18">
        <f>+AA175+AB175</f>
        <v>31665.38</v>
      </c>
      <c r="AA175" s="18">
        <v>15765.380000000001</v>
      </c>
      <c r="AB175" s="18">
        <v>15900</v>
      </c>
      <c r="AC175" s="18">
        <f>+AD175+AE175</f>
        <v>28350</v>
      </c>
      <c r="AD175" s="18">
        <v>0</v>
      </c>
      <c r="AE175" s="18">
        <v>28350</v>
      </c>
      <c r="AF175" s="18">
        <f>+AG175+AJ175</f>
        <v>241937.81</v>
      </c>
      <c r="AG175" s="18">
        <f>+AH175+AI175</f>
        <v>125388.79</v>
      </c>
      <c r="AH175" s="18">
        <f>+F175+M175+T175+AA175</f>
        <v>56760.789999999994</v>
      </c>
      <c r="AI175" s="18">
        <f>+G175+N175+U175+AB175</f>
        <v>68628</v>
      </c>
      <c r="AJ175" s="18">
        <f>+AK175+AL175</f>
        <v>116549.02</v>
      </c>
      <c r="AK175" s="18">
        <f>+I175+P175+W175+AD175</f>
        <v>9999.02</v>
      </c>
      <c r="AL175" s="18">
        <f>+J175+Q175+X175+AE175</f>
        <v>106550</v>
      </c>
    </row>
    <row r="176" spans="1:38" s="4" customFormat="1" x14ac:dyDescent="0.25">
      <c r="A176" s="22"/>
      <c r="B176" s="19"/>
      <c r="C176" s="23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</row>
    <row r="177" spans="1:38" s="24" customFormat="1" x14ac:dyDescent="0.25">
      <c r="A177" s="22"/>
      <c r="B177" s="26" t="s">
        <v>26</v>
      </c>
      <c r="C177" s="25"/>
      <c r="D177" s="15">
        <f>+E177+H177</f>
        <v>1521935</v>
      </c>
      <c r="E177" s="15">
        <f>+F177+G177</f>
        <v>494066</v>
      </c>
      <c r="F177" s="15">
        <f>SUM(F178:F184)</f>
        <v>452582</v>
      </c>
      <c r="G177" s="15">
        <f>SUM(G178:G184)</f>
        <v>41484</v>
      </c>
      <c r="H177" s="15">
        <f>+I177+J177</f>
        <v>1027869</v>
      </c>
      <c r="I177" s="15">
        <f>SUM(I178:I184)</f>
        <v>323483</v>
      </c>
      <c r="J177" s="15">
        <f>SUM(J178:J184)</f>
        <v>704386</v>
      </c>
      <c r="K177" s="15">
        <f>+L177+O177</f>
        <v>8947769.9900000002</v>
      </c>
      <c r="L177" s="15">
        <f>+M177+N177</f>
        <v>414287.89</v>
      </c>
      <c r="M177" s="15">
        <f>SUM(M178:M184)</f>
        <v>370313.76</v>
      </c>
      <c r="N177" s="15">
        <f>SUM(N178:N184)</f>
        <v>43974.13</v>
      </c>
      <c r="O177" s="15">
        <f>+P177+Q177</f>
        <v>8533482.0999999996</v>
      </c>
      <c r="P177" s="15">
        <f>SUM(P178:P184)</f>
        <v>229476.51</v>
      </c>
      <c r="Q177" s="15">
        <f>SUM(Q178:Q184)</f>
        <v>8304005.5899999999</v>
      </c>
      <c r="R177" s="15">
        <f>+S177+V177</f>
        <v>14212319</v>
      </c>
      <c r="S177" s="15">
        <f>+T177+U177</f>
        <v>332323</v>
      </c>
      <c r="T177" s="15">
        <f>SUM(T178:T184)</f>
        <v>281174</v>
      </c>
      <c r="U177" s="15">
        <f>SUM(U178:U184)</f>
        <v>51149</v>
      </c>
      <c r="V177" s="15">
        <f>+W177+X177</f>
        <v>13879996</v>
      </c>
      <c r="W177" s="15">
        <f>SUM(W178:W184)</f>
        <v>181924</v>
      </c>
      <c r="X177" s="15">
        <f>SUM(X178:X184)</f>
        <v>13698072</v>
      </c>
      <c r="Y177" s="15">
        <f>+Z177+AC177</f>
        <v>5851344</v>
      </c>
      <c r="Z177" s="15">
        <f>+AA177+AB177</f>
        <v>386583</v>
      </c>
      <c r="AA177" s="15">
        <f>SUM(AA178:AA184)</f>
        <v>320281</v>
      </c>
      <c r="AB177" s="15">
        <f>SUM(AB178:AB184)</f>
        <v>66302</v>
      </c>
      <c r="AC177" s="15">
        <f>+AD177+AE177</f>
        <v>5464761</v>
      </c>
      <c r="AD177" s="15">
        <f>SUM(AD178:AD184)</f>
        <v>257197</v>
      </c>
      <c r="AE177" s="15">
        <f>SUM(AE178:AE184)</f>
        <v>5207564</v>
      </c>
      <c r="AF177" s="15">
        <f>+AG177+AJ177</f>
        <v>30533367.990000002</v>
      </c>
      <c r="AG177" s="15">
        <f>+AH177+AI177</f>
        <v>1627259.8900000001</v>
      </c>
      <c r="AH177" s="15">
        <f>SUM(AH178:AH184)</f>
        <v>1424350.76</v>
      </c>
      <c r="AI177" s="15">
        <f>SUM(AI178:AI184)</f>
        <v>202909.13</v>
      </c>
      <c r="AJ177" s="15">
        <f>+AK177+AL177</f>
        <v>28906108.100000001</v>
      </c>
      <c r="AK177" s="15">
        <f>SUM(AK178:AK184)</f>
        <v>992080.51</v>
      </c>
      <c r="AL177" s="15">
        <f>SUM(AL178:AL184)</f>
        <v>27914027.59</v>
      </c>
    </row>
    <row r="178" spans="1:38" s="4" customFormat="1" x14ac:dyDescent="0.25">
      <c r="A178" s="22"/>
      <c r="B178" s="19"/>
      <c r="C178" s="23" t="s">
        <v>25</v>
      </c>
      <c r="D178" s="18">
        <f>+E178+H178</f>
        <v>92901</v>
      </c>
      <c r="E178" s="18">
        <f>+F178+G178</f>
        <v>92901</v>
      </c>
      <c r="F178" s="18">
        <v>67364</v>
      </c>
      <c r="G178" s="18">
        <v>25537</v>
      </c>
      <c r="H178" s="18">
        <f>+I178+J178</f>
        <v>0</v>
      </c>
      <c r="I178" s="18">
        <v>0</v>
      </c>
      <c r="J178" s="18">
        <v>0</v>
      </c>
      <c r="K178" s="18">
        <f>L178+O178</f>
        <v>99915</v>
      </c>
      <c r="L178" s="18">
        <f>M178+N178</f>
        <v>92549</v>
      </c>
      <c r="M178" s="18">
        <v>73089</v>
      </c>
      <c r="N178" s="18">
        <v>19460</v>
      </c>
      <c r="O178" s="18">
        <f>P178+Q178</f>
        <v>7366</v>
      </c>
      <c r="P178" s="18">
        <v>7366</v>
      </c>
      <c r="Q178" s="18">
        <v>0</v>
      </c>
      <c r="R178" s="18">
        <f>+S178+V178</f>
        <v>104362</v>
      </c>
      <c r="S178" s="18">
        <f>+T178+U178</f>
        <v>104362</v>
      </c>
      <c r="T178" s="18">
        <v>84162</v>
      </c>
      <c r="U178" s="18">
        <v>20200</v>
      </c>
      <c r="V178" s="18">
        <f>+W178+X178</f>
        <v>0</v>
      </c>
      <c r="W178" s="18">
        <v>0</v>
      </c>
      <c r="X178" s="18">
        <v>0</v>
      </c>
      <c r="Y178" s="18">
        <f>+Z178+AC178</f>
        <v>108541</v>
      </c>
      <c r="Z178" s="18">
        <f>+AA178+AB178</f>
        <v>101691</v>
      </c>
      <c r="AA178" s="18">
        <v>78812</v>
      </c>
      <c r="AB178" s="18">
        <v>22879</v>
      </c>
      <c r="AC178" s="18">
        <v>6850</v>
      </c>
      <c r="AD178" s="18">
        <v>6850</v>
      </c>
      <c r="AE178" s="18">
        <v>0</v>
      </c>
      <c r="AF178" s="18">
        <f>+AG178+AJ178</f>
        <v>405719</v>
      </c>
      <c r="AG178" s="18">
        <f>+AH178+AI178</f>
        <v>391503</v>
      </c>
      <c r="AH178" s="18">
        <f>+F178+M178+T178+AA178</f>
        <v>303427</v>
      </c>
      <c r="AI178" s="18">
        <f>+G178+N178+U178+AB178</f>
        <v>88076</v>
      </c>
      <c r="AJ178" s="18">
        <f>+AK178+AL178</f>
        <v>14216</v>
      </c>
      <c r="AK178" s="18">
        <f>+I178+P178+W178+AD178</f>
        <v>14216</v>
      </c>
      <c r="AL178" s="18">
        <f>+J178+Q178+X178+AE178</f>
        <v>0</v>
      </c>
    </row>
    <row r="179" spans="1:38" s="4" customFormat="1" x14ac:dyDescent="0.25">
      <c r="A179" s="22"/>
      <c r="B179" s="19"/>
      <c r="C179" s="23" t="s">
        <v>24</v>
      </c>
      <c r="D179" s="18">
        <f>+E179+H179</f>
        <v>36722</v>
      </c>
      <c r="E179" s="18">
        <f>+F179+G179</f>
        <v>36722</v>
      </c>
      <c r="F179" s="18">
        <v>33046</v>
      </c>
      <c r="G179" s="18">
        <v>3676</v>
      </c>
      <c r="H179" s="18">
        <f>+I179+J179</f>
        <v>0</v>
      </c>
      <c r="I179" s="18">
        <v>0</v>
      </c>
      <c r="J179" s="18">
        <v>0</v>
      </c>
      <c r="K179" s="18">
        <f>L179+O179</f>
        <v>23032.35</v>
      </c>
      <c r="L179" s="18">
        <f>M179+N179</f>
        <v>23032.35</v>
      </c>
      <c r="M179" s="18">
        <v>20281.89</v>
      </c>
      <c r="N179" s="18">
        <v>2750.46</v>
      </c>
      <c r="O179" s="18">
        <f>P179+Q179</f>
        <v>0</v>
      </c>
      <c r="P179" s="18">
        <v>0</v>
      </c>
      <c r="Q179" s="18">
        <v>0</v>
      </c>
      <c r="R179" s="18">
        <f>+S179+V179</f>
        <v>26476</v>
      </c>
      <c r="S179" s="18">
        <f>+T179+U179</f>
        <v>26476</v>
      </c>
      <c r="T179" s="18">
        <v>22544</v>
      </c>
      <c r="U179" s="18">
        <v>3932</v>
      </c>
      <c r="V179" s="18">
        <f>+W179+X179</f>
        <v>0</v>
      </c>
      <c r="W179" s="18">
        <v>0</v>
      </c>
      <c r="X179" s="18">
        <v>0</v>
      </c>
      <c r="Y179" s="18">
        <f>+Z179+AC179</f>
        <v>20366</v>
      </c>
      <c r="Z179" s="18">
        <f>+AA179+AB179</f>
        <v>20366</v>
      </c>
      <c r="AA179" s="18">
        <v>17253</v>
      </c>
      <c r="AB179" s="18">
        <v>3113</v>
      </c>
      <c r="AC179" s="18">
        <f>+AD179+AE179</f>
        <v>0</v>
      </c>
      <c r="AD179" s="18">
        <v>0</v>
      </c>
      <c r="AE179" s="18">
        <v>0</v>
      </c>
      <c r="AF179" s="18">
        <f>+AG179+AJ179</f>
        <v>106596.35</v>
      </c>
      <c r="AG179" s="18">
        <f>+AH179+AI179</f>
        <v>106596.35</v>
      </c>
      <c r="AH179" s="18">
        <f>+F179+M179+T179+AA179</f>
        <v>93124.89</v>
      </c>
      <c r="AI179" s="18">
        <f>+G179+N179+U179+AB179</f>
        <v>13471.46</v>
      </c>
      <c r="AJ179" s="18">
        <f>+AK179+AL179</f>
        <v>0</v>
      </c>
      <c r="AK179" s="18">
        <f>+I179+P179+W179+AD179</f>
        <v>0</v>
      </c>
      <c r="AL179" s="18">
        <f>+J179+Q179+X179+AE179</f>
        <v>0</v>
      </c>
    </row>
    <row r="180" spans="1:38" s="4" customFormat="1" x14ac:dyDescent="0.25">
      <c r="A180" s="22"/>
      <c r="B180" s="19"/>
      <c r="C180" s="23" t="s">
        <v>23</v>
      </c>
      <c r="D180" s="18">
        <f>+E180+H180</f>
        <v>0</v>
      </c>
      <c r="E180" s="18">
        <f>+F180+G180</f>
        <v>0</v>
      </c>
      <c r="F180" s="18">
        <v>0</v>
      </c>
      <c r="G180" s="18">
        <v>0</v>
      </c>
      <c r="H180" s="18">
        <f>+I180+J180</f>
        <v>0</v>
      </c>
      <c r="I180" s="18">
        <v>0</v>
      </c>
      <c r="J180" s="18">
        <v>0</v>
      </c>
      <c r="K180" s="18">
        <f>L180+O180</f>
        <v>0</v>
      </c>
      <c r="L180" s="18">
        <f>M180+N180</f>
        <v>0</v>
      </c>
      <c r="M180" s="18">
        <v>0</v>
      </c>
      <c r="N180" s="18">
        <v>0</v>
      </c>
      <c r="O180" s="18">
        <f>P180+Q180</f>
        <v>0</v>
      </c>
      <c r="P180" s="18">
        <v>0</v>
      </c>
      <c r="Q180" s="18">
        <v>0</v>
      </c>
      <c r="R180" s="18">
        <f>+S180+V180</f>
        <v>0</v>
      </c>
      <c r="S180" s="18">
        <f>+T180+U180</f>
        <v>0</v>
      </c>
      <c r="T180" s="18">
        <v>0</v>
      </c>
      <c r="U180" s="18">
        <v>0</v>
      </c>
      <c r="V180" s="18">
        <f>+W180+X180</f>
        <v>0</v>
      </c>
      <c r="W180" s="18">
        <v>0</v>
      </c>
      <c r="X180" s="18">
        <v>0</v>
      </c>
      <c r="Y180" s="18">
        <f>+Z180+AC180</f>
        <v>0</v>
      </c>
      <c r="Z180" s="18">
        <f>+AA180+AB180</f>
        <v>0</v>
      </c>
      <c r="AA180" s="18">
        <v>0</v>
      </c>
      <c r="AB180" s="18">
        <v>0</v>
      </c>
      <c r="AC180" s="18">
        <f>+AD180+AE180</f>
        <v>0</v>
      </c>
      <c r="AD180" s="18">
        <v>0</v>
      </c>
      <c r="AE180" s="18">
        <v>0</v>
      </c>
      <c r="AF180" s="18">
        <f>+AG180+AJ180</f>
        <v>0</v>
      </c>
      <c r="AG180" s="18">
        <f>+AH180+AI180</f>
        <v>0</v>
      </c>
      <c r="AH180" s="18">
        <f>+F180+M180+T180+AA180</f>
        <v>0</v>
      </c>
      <c r="AI180" s="18">
        <f>+G180+N180+U180+AB180</f>
        <v>0</v>
      </c>
      <c r="AJ180" s="18">
        <f>+AK180+AL180</f>
        <v>0</v>
      </c>
      <c r="AK180" s="18">
        <f>+I180+P180+W180+AD180</f>
        <v>0</v>
      </c>
      <c r="AL180" s="18">
        <f>+J180+Q180+X180+AE180</f>
        <v>0</v>
      </c>
    </row>
    <row r="181" spans="1:38" s="4" customFormat="1" x14ac:dyDescent="0.25">
      <c r="A181" s="22"/>
      <c r="B181" s="19"/>
      <c r="C181" s="23" t="s">
        <v>22</v>
      </c>
      <c r="D181" s="18">
        <f>+E181+H181</f>
        <v>6445</v>
      </c>
      <c r="E181" s="18">
        <f>+F181+G181</f>
        <v>6445</v>
      </c>
      <c r="F181" s="18">
        <v>6445</v>
      </c>
      <c r="G181" s="18">
        <v>0</v>
      </c>
      <c r="H181" s="18">
        <f>+I181+J181</f>
        <v>0</v>
      </c>
      <c r="I181" s="18">
        <v>0</v>
      </c>
      <c r="J181" s="18">
        <v>0</v>
      </c>
      <c r="K181" s="18">
        <f>L181+O181</f>
        <v>13444.210000000001</v>
      </c>
      <c r="L181" s="18">
        <f>M181+N181</f>
        <v>13444.210000000001</v>
      </c>
      <c r="M181" s="18">
        <v>12450.11</v>
      </c>
      <c r="N181" s="18">
        <v>994.1</v>
      </c>
      <c r="O181" s="18">
        <f>P181+Q181</f>
        <v>0</v>
      </c>
      <c r="P181" s="18"/>
      <c r="Q181" s="18"/>
      <c r="R181" s="18">
        <f>+S181+V181</f>
        <v>35705</v>
      </c>
      <c r="S181" s="18">
        <f>+T181+U181</f>
        <v>35705</v>
      </c>
      <c r="T181" s="18">
        <v>30458</v>
      </c>
      <c r="U181" s="18">
        <v>5247</v>
      </c>
      <c r="V181" s="18">
        <f>+W181+X181</f>
        <v>0</v>
      </c>
      <c r="W181" s="18">
        <v>0</v>
      </c>
      <c r="X181" s="18">
        <v>0</v>
      </c>
      <c r="Y181" s="18">
        <f>+Z181+AC181</f>
        <v>27973</v>
      </c>
      <c r="Z181" s="18">
        <f>+AA181+AB181</f>
        <v>27973</v>
      </c>
      <c r="AA181" s="18">
        <v>25442</v>
      </c>
      <c r="AB181" s="18">
        <v>2531</v>
      </c>
      <c r="AC181" s="18">
        <f>+AD181+AE181</f>
        <v>0</v>
      </c>
      <c r="AD181" s="18">
        <v>0</v>
      </c>
      <c r="AE181" s="18">
        <v>0</v>
      </c>
      <c r="AF181" s="18">
        <f>+AG181+AJ181</f>
        <v>83567.210000000006</v>
      </c>
      <c r="AG181" s="18">
        <f>+AH181+AI181</f>
        <v>83567.210000000006</v>
      </c>
      <c r="AH181" s="18">
        <f>+F181+M181+T181+AA181</f>
        <v>74795.11</v>
      </c>
      <c r="AI181" s="18">
        <f>+G181+N181+U181+AB181</f>
        <v>8772.1</v>
      </c>
      <c r="AJ181" s="18">
        <f>+AK181+AL181</f>
        <v>0</v>
      </c>
      <c r="AK181" s="18">
        <f>+I181+P181+W181+AD181</f>
        <v>0</v>
      </c>
      <c r="AL181" s="18">
        <f>+J181+Q181+X181+AE181</f>
        <v>0</v>
      </c>
    </row>
    <row r="182" spans="1:38" s="4" customFormat="1" x14ac:dyDescent="0.25">
      <c r="A182" s="22"/>
      <c r="B182" s="19"/>
      <c r="C182" s="23" t="s">
        <v>21</v>
      </c>
      <c r="D182" s="18">
        <f>+E182+H182</f>
        <v>0</v>
      </c>
      <c r="E182" s="18">
        <f>+F182+G182</f>
        <v>0</v>
      </c>
      <c r="F182" s="18">
        <v>0</v>
      </c>
      <c r="G182" s="18">
        <v>0</v>
      </c>
      <c r="H182" s="18">
        <f>+I182+J182</f>
        <v>0</v>
      </c>
      <c r="I182" s="18">
        <v>0</v>
      </c>
      <c r="J182" s="18">
        <v>0</v>
      </c>
      <c r="K182" s="18">
        <f>L182+O182</f>
        <v>0</v>
      </c>
      <c r="L182" s="18">
        <f>M182+N182</f>
        <v>0</v>
      </c>
      <c r="M182" s="18">
        <v>0</v>
      </c>
      <c r="N182" s="18">
        <v>0</v>
      </c>
      <c r="O182" s="18">
        <f>P182+Q182</f>
        <v>0</v>
      </c>
      <c r="P182" s="18">
        <v>0</v>
      </c>
      <c r="Q182" s="18">
        <v>0</v>
      </c>
      <c r="R182" s="18">
        <f>+S182+V182</f>
        <v>0</v>
      </c>
      <c r="S182" s="18">
        <f>+T182+U182</f>
        <v>0</v>
      </c>
      <c r="T182" s="18">
        <v>0</v>
      </c>
      <c r="U182" s="18">
        <v>0</v>
      </c>
      <c r="V182" s="18">
        <f>+W182+X182</f>
        <v>0</v>
      </c>
      <c r="W182" s="18">
        <v>0</v>
      </c>
      <c r="X182" s="18">
        <v>0</v>
      </c>
      <c r="Y182" s="18">
        <f>+Z182+AC182</f>
        <v>0</v>
      </c>
      <c r="Z182" s="18">
        <f>+AA182+AB182</f>
        <v>0</v>
      </c>
      <c r="AA182" s="18">
        <v>0</v>
      </c>
      <c r="AB182" s="18">
        <v>0</v>
      </c>
      <c r="AC182" s="18">
        <f>+AD182+AE182</f>
        <v>0</v>
      </c>
      <c r="AD182" s="18">
        <v>0</v>
      </c>
      <c r="AE182" s="18">
        <v>0</v>
      </c>
      <c r="AF182" s="18">
        <f>+AG182+AJ182</f>
        <v>0</v>
      </c>
      <c r="AG182" s="18">
        <f>+AH182+AI182</f>
        <v>0</v>
      </c>
      <c r="AH182" s="18">
        <f>+F182+M182+T182+AA182</f>
        <v>0</v>
      </c>
      <c r="AI182" s="18">
        <f>+G182+N182+U182+AB182</f>
        <v>0</v>
      </c>
      <c r="AJ182" s="18">
        <f>+AK182+AL182</f>
        <v>0</v>
      </c>
      <c r="AK182" s="18">
        <f>+I182+P182+W182+AD182</f>
        <v>0</v>
      </c>
      <c r="AL182" s="18">
        <f>+J182+Q182+X182+AE182</f>
        <v>0</v>
      </c>
    </row>
    <row r="183" spans="1:38" s="4" customFormat="1" x14ac:dyDescent="0.25">
      <c r="A183" s="22"/>
      <c r="B183" s="19"/>
      <c r="C183" s="21" t="s">
        <v>3</v>
      </c>
      <c r="D183" s="18">
        <f>+E183+H183</f>
        <v>11655</v>
      </c>
      <c r="E183" s="18">
        <f>+F183+G183</f>
        <v>11655</v>
      </c>
      <c r="F183" s="18">
        <v>10324</v>
      </c>
      <c r="G183" s="18">
        <v>1331</v>
      </c>
      <c r="H183" s="18">
        <f>+I183+J183</f>
        <v>0</v>
      </c>
      <c r="I183" s="18">
        <v>0</v>
      </c>
      <c r="J183" s="18">
        <v>0</v>
      </c>
      <c r="K183" s="18">
        <f>L183+O183</f>
        <v>59030.130000000005</v>
      </c>
      <c r="L183" s="18">
        <f>M183+N183</f>
        <v>11729.130000000001</v>
      </c>
      <c r="M183" s="18">
        <v>7479</v>
      </c>
      <c r="N183" s="18">
        <v>4250.13</v>
      </c>
      <c r="O183" s="18">
        <f>P183+Q183</f>
        <v>47301</v>
      </c>
      <c r="P183" s="18">
        <v>0</v>
      </c>
      <c r="Q183" s="18">
        <v>47301</v>
      </c>
      <c r="R183" s="18">
        <f>+S183+V183</f>
        <v>12756</v>
      </c>
      <c r="S183" s="18">
        <f>+T183+U183</f>
        <v>12756</v>
      </c>
      <c r="T183" s="18">
        <v>10131</v>
      </c>
      <c r="U183" s="18">
        <v>2625</v>
      </c>
      <c r="V183" s="18">
        <f>+W183+X183</f>
        <v>0</v>
      </c>
      <c r="W183" s="18">
        <v>0</v>
      </c>
      <c r="X183" s="18">
        <v>0</v>
      </c>
      <c r="Y183" s="18">
        <f>+Z183+AC183</f>
        <v>8943</v>
      </c>
      <c r="Z183" s="18">
        <f>+AA183+AB183</f>
        <v>8943</v>
      </c>
      <c r="AA183" s="18">
        <v>8105</v>
      </c>
      <c r="AB183" s="18">
        <v>838</v>
      </c>
      <c r="AC183" s="18">
        <f>+AD183+AE183</f>
        <v>0</v>
      </c>
      <c r="AD183" s="18">
        <v>0</v>
      </c>
      <c r="AE183" s="18">
        <v>0</v>
      </c>
      <c r="AF183" s="18">
        <f>+AG183+AJ183</f>
        <v>92384.13</v>
      </c>
      <c r="AG183" s="18">
        <f>+AH183+AI183</f>
        <v>45083.130000000005</v>
      </c>
      <c r="AH183" s="18">
        <f>+F183+M183+T183+AA183</f>
        <v>36039</v>
      </c>
      <c r="AI183" s="18">
        <f>+G183+N183+U183+AB183</f>
        <v>9044.130000000001</v>
      </c>
      <c r="AJ183" s="18">
        <f>+AK183+AL183</f>
        <v>47301</v>
      </c>
      <c r="AK183" s="18">
        <f>+I183+P183+W183+AD183</f>
        <v>0</v>
      </c>
      <c r="AL183" s="18">
        <f>+J183+Q183+X183+AE183</f>
        <v>47301</v>
      </c>
    </row>
    <row r="184" spans="1:38" s="4" customFormat="1" x14ac:dyDescent="0.25">
      <c r="A184" s="22"/>
      <c r="B184" s="19"/>
      <c r="C184" s="21" t="s">
        <v>2</v>
      </c>
      <c r="D184" s="18">
        <f>+E184+H184</f>
        <v>1374212</v>
      </c>
      <c r="E184" s="18">
        <f>+F184+G184</f>
        <v>346343</v>
      </c>
      <c r="F184" s="18">
        <v>335403</v>
      </c>
      <c r="G184" s="18">
        <v>10940</v>
      </c>
      <c r="H184" s="18">
        <f>+I184+J184</f>
        <v>1027869</v>
      </c>
      <c r="I184" s="18">
        <v>323483</v>
      </c>
      <c r="J184" s="18">
        <v>704386</v>
      </c>
      <c r="K184" s="18">
        <f>L184+O184</f>
        <v>8752348.2999999989</v>
      </c>
      <c r="L184" s="18">
        <f>M184+N184</f>
        <v>273533.2</v>
      </c>
      <c r="M184" s="18">
        <v>257013.76000000001</v>
      </c>
      <c r="N184" s="18">
        <v>16519.439999999999</v>
      </c>
      <c r="O184" s="18">
        <f>P184+Q184</f>
        <v>8478815.0999999996</v>
      </c>
      <c r="P184" s="18">
        <v>222110.51</v>
      </c>
      <c r="Q184" s="18">
        <v>8256704.5899999999</v>
      </c>
      <c r="R184" s="18">
        <f>+S184+V184</f>
        <v>14033020</v>
      </c>
      <c r="S184" s="18">
        <f>+T184+U184</f>
        <v>153024</v>
      </c>
      <c r="T184" s="18">
        <v>133879</v>
      </c>
      <c r="U184" s="18">
        <v>19145</v>
      </c>
      <c r="V184" s="18">
        <f>+W184+X184</f>
        <v>13879996</v>
      </c>
      <c r="W184" s="18">
        <v>181924</v>
      </c>
      <c r="X184" s="18">
        <v>13698072</v>
      </c>
      <c r="Y184" s="18">
        <f>+Z184+AC184</f>
        <v>5685521</v>
      </c>
      <c r="Z184" s="18">
        <f>+AA184+AB184</f>
        <v>227610</v>
      </c>
      <c r="AA184" s="18">
        <v>190669</v>
      </c>
      <c r="AB184" s="18">
        <v>36941</v>
      </c>
      <c r="AC184" s="18">
        <f>+AD184+AE184</f>
        <v>5457911</v>
      </c>
      <c r="AD184" s="18">
        <v>250347</v>
      </c>
      <c r="AE184" s="18">
        <v>5207564</v>
      </c>
      <c r="AF184" s="18">
        <f>+AG184+AJ184</f>
        <v>29845101.300000001</v>
      </c>
      <c r="AG184" s="18">
        <f>+AH184+AI184</f>
        <v>1000510.2</v>
      </c>
      <c r="AH184" s="18">
        <f>+F184+M184+T184+AA184</f>
        <v>916964.76</v>
      </c>
      <c r="AI184" s="18">
        <f>+G184+N184+U184+AB184</f>
        <v>83545.440000000002</v>
      </c>
      <c r="AJ184" s="18">
        <f>+AK184+AL184</f>
        <v>28844591.100000001</v>
      </c>
      <c r="AK184" s="18">
        <f>+I184+P184+W184+AD184</f>
        <v>977864.51</v>
      </c>
      <c r="AL184" s="18">
        <f>+J184+Q184+X184+AE184</f>
        <v>27866726.59</v>
      </c>
    </row>
    <row r="185" spans="1:38" s="4" customFormat="1" x14ac:dyDescent="0.25">
      <c r="A185" s="22"/>
      <c r="B185" s="19"/>
      <c r="C185" s="23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</row>
    <row r="186" spans="1:38" s="24" customFormat="1" x14ac:dyDescent="0.25">
      <c r="A186" s="22" t="s">
        <v>20</v>
      </c>
      <c r="B186" s="16"/>
      <c r="C186" s="25"/>
      <c r="D186" s="27">
        <f>+E186+H186</f>
        <v>5172410.5</v>
      </c>
      <c r="E186" s="27">
        <f>+F186+G186</f>
        <v>2572181.5</v>
      </c>
      <c r="F186" s="27">
        <f>+F188+F194+F199+F205+F211</f>
        <v>1696130.5</v>
      </c>
      <c r="G186" s="27">
        <f>+G188+G194+G199+G205+G211</f>
        <v>876051</v>
      </c>
      <c r="H186" s="27">
        <f>+I186+J186</f>
        <v>2600229</v>
      </c>
      <c r="I186" s="27">
        <f>+I188+I194+I199+I205+I211</f>
        <v>1242139</v>
      </c>
      <c r="J186" s="27">
        <f>+J188+J194+J199+J205+J211</f>
        <v>1358090</v>
      </c>
      <c r="K186" s="27">
        <f>+L186+O186</f>
        <v>5110983</v>
      </c>
      <c r="L186" s="27">
        <f>+M186+N186</f>
        <v>2682518</v>
      </c>
      <c r="M186" s="27">
        <f>+M188+M194+M199+M205+M211</f>
        <v>1891383</v>
      </c>
      <c r="N186" s="27">
        <f>+N188+N194+N199+N205+N211</f>
        <v>791135</v>
      </c>
      <c r="O186" s="27">
        <f>+P186+Q186</f>
        <v>2428465</v>
      </c>
      <c r="P186" s="27">
        <f>+P188+P194+P199+P205+P211</f>
        <v>979056</v>
      </c>
      <c r="Q186" s="27">
        <f>+Q188+Q194+Q199+Q205+Q211</f>
        <v>1449409</v>
      </c>
      <c r="R186" s="27">
        <f>+S186+V186</f>
        <v>5125938</v>
      </c>
      <c r="S186" s="27">
        <f>+T186+U186</f>
        <v>2568854</v>
      </c>
      <c r="T186" s="27">
        <f>+T188+T194+T199+T205+T211</f>
        <v>1840896</v>
      </c>
      <c r="U186" s="27">
        <f>+U188+U194+U199+U205+U211</f>
        <v>727958</v>
      </c>
      <c r="V186" s="27">
        <f>+W186+X186</f>
        <v>2557084</v>
      </c>
      <c r="W186" s="27">
        <f>+W188+W194+W199+W205+W211</f>
        <v>1291598</v>
      </c>
      <c r="X186" s="27">
        <f>+X188+X194+X199+X205+X211</f>
        <v>1265486</v>
      </c>
      <c r="Y186" s="27">
        <f>+Z186+AC186</f>
        <v>5350169.8739999998</v>
      </c>
      <c r="Z186" s="27">
        <f>+AA186+AB186</f>
        <v>2657501.594</v>
      </c>
      <c r="AA186" s="27">
        <f>+AA188+AA194+AA199+AA205+AA211</f>
        <v>1907165</v>
      </c>
      <c r="AB186" s="27">
        <f>+AB188+AB194+AB199+AB205+AB211</f>
        <v>750336.59400000004</v>
      </c>
      <c r="AC186" s="27">
        <f>+AD186+AE186</f>
        <v>2692668.2800000003</v>
      </c>
      <c r="AD186" s="27">
        <f>+AD188+AD194+AD199+AD205+AD211</f>
        <v>1226010</v>
      </c>
      <c r="AE186" s="27">
        <f>+AE188+AE194+AE199+AE205+AE211</f>
        <v>1466658.28</v>
      </c>
      <c r="AF186" s="27">
        <f>+AG186+AJ186</f>
        <v>20759501.374000002</v>
      </c>
      <c r="AG186" s="27">
        <f>+AH186+AI186</f>
        <v>10481055.094000001</v>
      </c>
      <c r="AH186" s="27">
        <f>+AH188+AH194+AH199+AH205+AH211</f>
        <v>7335574.5</v>
      </c>
      <c r="AI186" s="27">
        <f>+AI188+AI194+AI199+AI205+AI211</f>
        <v>3145480.594</v>
      </c>
      <c r="AJ186" s="27">
        <f>+AK186+AL186</f>
        <v>10278446.280000001</v>
      </c>
      <c r="AK186" s="27">
        <f>+AK188+AK194+AK199+AK205+AK211</f>
        <v>4738803</v>
      </c>
      <c r="AL186" s="27">
        <f>+AL188+AL194+AL199+AL205+AL211</f>
        <v>5539643.2800000003</v>
      </c>
    </row>
    <row r="187" spans="1:38" s="4" customFormat="1" x14ac:dyDescent="0.25">
      <c r="A187" s="22"/>
      <c r="B187" s="19"/>
      <c r="C187" s="23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</row>
    <row r="188" spans="1:38" s="24" customFormat="1" x14ac:dyDescent="0.25">
      <c r="A188" s="22"/>
      <c r="B188" s="26" t="s">
        <v>19</v>
      </c>
      <c r="C188" s="25"/>
      <c r="D188" s="15">
        <f>+E188+H188</f>
        <v>37424</v>
      </c>
      <c r="E188" s="15">
        <f>+F188+G188</f>
        <v>37424</v>
      </c>
      <c r="F188" s="15">
        <f>SUM(F189:F192)</f>
        <v>2346</v>
      </c>
      <c r="G188" s="15">
        <f>SUM(G189:G192)</f>
        <v>35078</v>
      </c>
      <c r="H188" s="15">
        <f>+I188+J188</f>
        <v>0</v>
      </c>
      <c r="I188" s="15">
        <f>SUM(I189:I192)</f>
        <v>0</v>
      </c>
      <c r="J188" s="15">
        <f>SUM(J189:J192)</f>
        <v>0</v>
      </c>
      <c r="K188" s="15">
        <f>+L188+O188</f>
        <v>32259</v>
      </c>
      <c r="L188" s="15">
        <f>+M188+N188</f>
        <v>32259</v>
      </c>
      <c r="M188" s="15">
        <f>SUM(M189:M192)</f>
        <v>2536</v>
      </c>
      <c r="N188" s="15">
        <f>SUM(N189:N192)</f>
        <v>29723</v>
      </c>
      <c r="O188" s="15">
        <f>+P188+Q188</f>
        <v>0</v>
      </c>
      <c r="P188" s="15">
        <f>SUM(P189:P192)</f>
        <v>0</v>
      </c>
      <c r="Q188" s="15">
        <f>SUM(Q189:Q192)</f>
        <v>0</v>
      </c>
      <c r="R188" s="15">
        <f>+S188+V188</f>
        <v>19210</v>
      </c>
      <c r="S188" s="15">
        <f>+T188+U188</f>
        <v>19210</v>
      </c>
      <c r="T188" s="15">
        <f>SUM(T189:T192)</f>
        <v>720</v>
      </c>
      <c r="U188" s="15">
        <f>SUM(U189:U192)</f>
        <v>18490</v>
      </c>
      <c r="V188" s="15">
        <f>+W188+X188</f>
        <v>0</v>
      </c>
      <c r="W188" s="15">
        <f>SUM(W189:W192)</f>
        <v>0</v>
      </c>
      <c r="X188" s="15">
        <f>SUM(X189:X192)</f>
        <v>0</v>
      </c>
      <c r="Y188" s="15">
        <f>+Z188+AC188</f>
        <v>10019</v>
      </c>
      <c r="Z188" s="15">
        <f>+AA188+AB188</f>
        <v>10019</v>
      </c>
      <c r="AA188" s="15">
        <f>SUM(AA189:AA192)</f>
        <v>1000</v>
      </c>
      <c r="AB188" s="15">
        <f>SUM(AB189:AB192)</f>
        <v>9019</v>
      </c>
      <c r="AC188" s="15">
        <f>+AD188+AE188</f>
        <v>0</v>
      </c>
      <c r="AD188" s="15">
        <f>SUM(AD189:AD192)</f>
        <v>0</v>
      </c>
      <c r="AE188" s="15">
        <f>SUM(AE189:AE192)</f>
        <v>0</v>
      </c>
      <c r="AF188" s="15">
        <f>+AG188+AJ188</f>
        <v>98912</v>
      </c>
      <c r="AG188" s="15">
        <f>+AH188+AI188</f>
        <v>98912</v>
      </c>
      <c r="AH188" s="15">
        <f>SUM(AH189:AH192)</f>
        <v>6602</v>
      </c>
      <c r="AI188" s="15">
        <f>SUM(AI189:AI192)</f>
        <v>92310</v>
      </c>
      <c r="AJ188" s="15">
        <f>+AK188+AL188</f>
        <v>0</v>
      </c>
      <c r="AK188" s="15">
        <f>SUM(AK189:AK192)</f>
        <v>0</v>
      </c>
      <c r="AL188" s="15">
        <f>SUM(AL189:AL192)</f>
        <v>0</v>
      </c>
    </row>
    <row r="189" spans="1:38" s="4" customFormat="1" x14ac:dyDescent="0.25">
      <c r="A189" s="22"/>
      <c r="B189" s="19"/>
      <c r="C189" s="23" t="s">
        <v>18</v>
      </c>
      <c r="D189" s="18">
        <f>+E189+H189</f>
        <v>0</v>
      </c>
      <c r="E189" s="18">
        <f>+F189+G189</f>
        <v>0</v>
      </c>
      <c r="F189" s="18">
        <v>0</v>
      </c>
      <c r="G189" s="18">
        <v>0</v>
      </c>
      <c r="H189" s="18">
        <f>+I189+J189</f>
        <v>0</v>
      </c>
      <c r="I189" s="18">
        <v>0</v>
      </c>
      <c r="J189" s="18">
        <v>0</v>
      </c>
      <c r="K189" s="18">
        <f>+L189+O189</f>
        <v>0</v>
      </c>
      <c r="L189" s="18">
        <f>+M189+N189</f>
        <v>0</v>
      </c>
      <c r="M189" s="18">
        <v>0</v>
      </c>
      <c r="N189" s="18">
        <v>0</v>
      </c>
      <c r="O189" s="18">
        <f>+P189+Q189</f>
        <v>0</v>
      </c>
      <c r="P189" s="18">
        <v>0</v>
      </c>
      <c r="Q189" s="18">
        <v>0</v>
      </c>
      <c r="R189" s="18">
        <f>+S189+V189</f>
        <v>0</v>
      </c>
      <c r="S189" s="18">
        <f>+T189+U189</f>
        <v>0</v>
      </c>
      <c r="T189" s="18">
        <v>0</v>
      </c>
      <c r="U189" s="18">
        <v>0</v>
      </c>
      <c r="V189" s="18">
        <f>+W189+X189</f>
        <v>0</v>
      </c>
      <c r="W189" s="18">
        <v>0</v>
      </c>
      <c r="X189" s="18">
        <v>0</v>
      </c>
      <c r="Y189" s="18">
        <f>+Z189+AC189</f>
        <v>0</v>
      </c>
      <c r="Z189" s="18">
        <f>+AA189+AB189</f>
        <v>0</v>
      </c>
      <c r="AA189" s="18">
        <v>0</v>
      </c>
      <c r="AB189" s="18">
        <v>0</v>
      </c>
      <c r="AC189" s="18">
        <f>+AD189+AE189</f>
        <v>0</v>
      </c>
      <c r="AD189" s="18">
        <v>0</v>
      </c>
      <c r="AE189" s="18">
        <v>0</v>
      </c>
      <c r="AF189" s="18">
        <f>+AG189+AJ189</f>
        <v>0</v>
      </c>
      <c r="AG189" s="18">
        <f>+AH189+AI189</f>
        <v>0</v>
      </c>
      <c r="AH189" s="18">
        <f>+F189+M189+T189+AA189</f>
        <v>0</v>
      </c>
      <c r="AI189" s="18">
        <f>+G189+N189+U189+AB189</f>
        <v>0</v>
      </c>
      <c r="AJ189" s="18">
        <f>+AK189+AL189</f>
        <v>0</v>
      </c>
      <c r="AK189" s="18">
        <f>+I189+P189+W189+AD189</f>
        <v>0</v>
      </c>
      <c r="AL189" s="18">
        <f>+J189+Q189+X189+AE189</f>
        <v>0</v>
      </c>
    </row>
    <row r="190" spans="1:38" s="4" customFormat="1" x14ac:dyDescent="0.25">
      <c r="A190" s="22"/>
      <c r="B190" s="19"/>
      <c r="C190" s="23" t="s">
        <v>17</v>
      </c>
      <c r="D190" s="18">
        <f>+E190+H190</f>
        <v>37424</v>
      </c>
      <c r="E190" s="18">
        <f>+F190+G190</f>
        <v>37424</v>
      </c>
      <c r="F190" s="18">
        <v>2346</v>
      </c>
      <c r="G190" s="18">
        <v>35078</v>
      </c>
      <c r="H190" s="18">
        <f>+I190+J190</f>
        <v>0</v>
      </c>
      <c r="I190" s="18">
        <v>0</v>
      </c>
      <c r="J190" s="18">
        <v>0</v>
      </c>
      <c r="K190" s="18">
        <f>+L190+O190</f>
        <v>32259</v>
      </c>
      <c r="L190" s="18">
        <f>+M190+N190</f>
        <v>32259</v>
      </c>
      <c r="M190" s="18">
        <v>2536</v>
      </c>
      <c r="N190" s="18">
        <v>29723</v>
      </c>
      <c r="O190" s="18">
        <f>+P190+Q190</f>
        <v>0</v>
      </c>
      <c r="P190" s="18">
        <v>0</v>
      </c>
      <c r="Q190" s="18">
        <v>0</v>
      </c>
      <c r="R190" s="18">
        <f>+S190+V190</f>
        <v>19210</v>
      </c>
      <c r="S190" s="18">
        <f>+T190+U190</f>
        <v>19210</v>
      </c>
      <c r="T190" s="18">
        <v>720</v>
      </c>
      <c r="U190" s="18">
        <v>18490</v>
      </c>
      <c r="V190" s="18">
        <f>+W190+X190</f>
        <v>0</v>
      </c>
      <c r="W190" s="18">
        <v>0</v>
      </c>
      <c r="X190" s="18">
        <v>0</v>
      </c>
      <c r="Y190" s="18">
        <f>+Z190+AC190</f>
        <v>10019</v>
      </c>
      <c r="Z190" s="18">
        <f>+AA190+AB190</f>
        <v>10019</v>
      </c>
      <c r="AA190" s="18">
        <v>1000</v>
      </c>
      <c r="AB190" s="18">
        <v>9019</v>
      </c>
      <c r="AC190" s="18">
        <f>+AD190+AE190</f>
        <v>0</v>
      </c>
      <c r="AD190" s="18">
        <v>0</v>
      </c>
      <c r="AE190" s="18">
        <v>0</v>
      </c>
      <c r="AF190" s="18">
        <f>+AG190+AJ190</f>
        <v>98912</v>
      </c>
      <c r="AG190" s="18">
        <f>+AH190+AI190</f>
        <v>98912</v>
      </c>
      <c r="AH190" s="18">
        <f>+F190+M190+T190+AA190</f>
        <v>6602</v>
      </c>
      <c r="AI190" s="18">
        <f>+G190+N190+U190+AB190</f>
        <v>92310</v>
      </c>
      <c r="AJ190" s="18">
        <f>+AK190+AL190</f>
        <v>0</v>
      </c>
      <c r="AK190" s="18">
        <f>+I190+P190+W190+AD190</f>
        <v>0</v>
      </c>
      <c r="AL190" s="18">
        <f>+J190+Q190+X190+AE190</f>
        <v>0</v>
      </c>
    </row>
    <row r="191" spans="1:38" s="4" customFormat="1" x14ac:dyDescent="0.25">
      <c r="A191" s="22"/>
      <c r="B191" s="19"/>
      <c r="C191" s="21" t="s">
        <v>3</v>
      </c>
      <c r="D191" s="18">
        <f>+E191+H191</f>
        <v>0</v>
      </c>
      <c r="E191" s="18">
        <f>+F191+G191</f>
        <v>0</v>
      </c>
      <c r="F191" s="18">
        <v>0</v>
      </c>
      <c r="G191" s="18">
        <v>0</v>
      </c>
      <c r="H191" s="18">
        <f>+I191+J191</f>
        <v>0</v>
      </c>
      <c r="I191" s="18">
        <v>0</v>
      </c>
      <c r="J191" s="18">
        <v>0</v>
      </c>
      <c r="K191" s="18">
        <f>+L191+O191</f>
        <v>0</v>
      </c>
      <c r="L191" s="18">
        <f>+M191+N191</f>
        <v>0</v>
      </c>
      <c r="M191" s="18">
        <v>0</v>
      </c>
      <c r="N191" s="18">
        <v>0</v>
      </c>
      <c r="O191" s="18">
        <f>+P191+Q191</f>
        <v>0</v>
      </c>
      <c r="P191" s="18">
        <v>0</v>
      </c>
      <c r="Q191" s="18">
        <v>0</v>
      </c>
      <c r="R191" s="18">
        <f>+S191+V191</f>
        <v>0</v>
      </c>
      <c r="S191" s="18">
        <f>+T191+U191</f>
        <v>0</v>
      </c>
      <c r="T191" s="18">
        <v>0</v>
      </c>
      <c r="U191" s="18">
        <v>0</v>
      </c>
      <c r="V191" s="18">
        <f>+W191+X191</f>
        <v>0</v>
      </c>
      <c r="W191" s="18">
        <v>0</v>
      </c>
      <c r="X191" s="18">
        <v>0</v>
      </c>
      <c r="Y191" s="18">
        <f>+Z191+AC191</f>
        <v>0</v>
      </c>
      <c r="Z191" s="18">
        <f>+AA191+AB191</f>
        <v>0</v>
      </c>
      <c r="AA191" s="18">
        <v>0</v>
      </c>
      <c r="AB191" s="18">
        <v>0</v>
      </c>
      <c r="AC191" s="18">
        <f>+AD191+AE191</f>
        <v>0</v>
      </c>
      <c r="AD191" s="18">
        <v>0</v>
      </c>
      <c r="AE191" s="18">
        <v>0</v>
      </c>
      <c r="AF191" s="18">
        <f>+AG191+AJ191</f>
        <v>0</v>
      </c>
      <c r="AG191" s="18">
        <f>+AH191+AI191</f>
        <v>0</v>
      </c>
      <c r="AH191" s="18">
        <f>+F191+M191+T191+AA191</f>
        <v>0</v>
      </c>
      <c r="AI191" s="18">
        <f>+G191+N191+U191+AB191</f>
        <v>0</v>
      </c>
      <c r="AJ191" s="18">
        <f>+AK191+AL191</f>
        <v>0</v>
      </c>
      <c r="AK191" s="18">
        <f>+I191+P191+W191+AD191</f>
        <v>0</v>
      </c>
      <c r="AL191" s="18">
        <f>+J191+Q191+X191+AE191</f>
        <v>0</v>
      </c>
    </row>
    <row r="192" spans="1:38" s="4" customFormat="1" x14ac:dyDescent="0.25">
      <c r="A192" s="22"/>
      <c r="B192" s="19"/>
      <c r="C192" s="21" t="s">
        <v>2</v>
      </c>
      <c r="D192" s="18">
        <f>+E192+H192</f>
        <v>0</v>
      </c>
      <c r="E192" s="18">
        <f>+F192+G192</f>
        <v>0</v>
      </c>
      <c r="F192" s="18">
        <v>0</v>
      </c>
      <c r="G192" s="18">
        <v>0</v>
      </c>
      <c r="H192" s="18">
        <f>+I192+J192</f>
        <v>0</v>
      </c>
      <c r="I192" s="18">
        <v>0</v>
      </c>
      <c r="J192" s="18">
        <v>0</v>
      </c>
      <c r="K192" s="18">
        <f>+L192+O192</f>
        <v>0</v>
      </c>
      <c r="L192" s="18">
        <f>+M192+N192</f>
        <v>0</v>
      </c>
      <c r="M192" s="18">
        <v>0</v>
      </c>
      <c r="N192" s="18">
        <v>0</v>
      </c>
      <c r="O192" s="18">
        <f>+P192+Q192</f>
        <v>0</v>
      </c>
      <c r="P192" s="18">
        <v>0</v>
      </c>
      <c r="Q192" s="18">
        <v>0</v>
      </c>
      <c r="R192" s="18">
        <f>+S192+V192</f>
        <v>0</v>
      </c>
      <c r="S192" s="18">
        <f>+T192+U192</f>
        <v>0</v>
      </c>
      <c r="T192" s="18">
        <v>0</v>
      </c>
      <c r="U192" s="18">
        <v>0</v>
      </c>
      <c r="V192" s="18">
        <f>+W192+X192</f>
        <v>0</v>
      </c>
      <c r="W192" s="18">
        <v>0</v>
      </c>
      <c r="X192" s="18">
        <v>0</v>
      </c>
      <c r="Y192" s="18">
        <f>+Z192+AC192</f>
        <v>0</v>
      </c>
      <c r="Z192" s="18">
        <f>+AA192+AB192</f>
        <v>0</v>
      </c>
      <c r="AA192" s="18">
        <v>0</v>
      </c>
      <c r="AB192" s="18">
        <v>0</v>
      </c>
      <c r="AC192" s="18">
        <f>+AD192+AE192</f>
        <v>0</v>
      </c>
      <c r="AD192" s="18">
        <v>0</v>
      </c>
      <c r="AE192" s="18">
        <v>0</v>
      </c>
      <c r="AF192" s="18">
        <f>+AG192+AJ192</f>
        <v>0</v>
      </c>
      <c r="AG192" s="18">
        <f>+AH192+AI192</f>
        <v>0</v>
      </c>
      <c r="AH192" s="18">
        <f>+F192+M192+T192+AA192</f>
        <v>0</v>
      </c>
      <c r="AI192" s="18">
        <f>+G192+N192+U192+AB192</f>
        <v>0</v>
      </c>
      <c r="AJ192" s="18">
        <f>+AK192+AL192</f>
        <v>0</v>
      </c>
      <c r="AK192" s="18">
        <f>+I192+P192+W192+AD192</f>
        <v>0</v>
      </c>
      <c r="AL192" s="18">
        <f>+J192+Q192+X192+AE192</f>
        <v>0</v>
      </c>
    </row>
    <row r="193" spans="1:38" s="4" customFormat="1" x14ac:dyDescent="0.25">
      <c r="A193" s="22"/>
      <c r="B193" s="19"/>
      <c r="C193" s="21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</row>
    <row r="194" spans="1:38" s="24" customFormat="1" x14ac:dyDescent="0.25">
      <c r="A194" s="22"/>
      <c r="B194" s="26" t="s">
        <v>16</v>
      </c>
      <c r="C194" s="25"/>
      <c r="D194" s="27">
        <f>+E194+H194</f>
        <v>230311</v>
      </c>
      <c r="E194" s="27">
        <f>+F194+G194</f>
        <v>173761</v>
      </c>
      <c r="F194" s="27">
        <f>SUM(F195:F197)</f>
        <v>131998</v>
      </c>
      <c r="G194" s="27">
        <f>SUM(G195:G197)</f>
        <v>41763</v>
      </c>
      <c r="H194" s="15">
        <f>+I194+J194</f>
        <v>56550</v>
      </c>
      <c r="I194" s="27">
        <f>SUM(I195:I197)</f>
        <v>0</v>
      </c>
      <c r="J194" s="27">
        <f>SUM(J195:J197)</f>
        <v>56550</v>
      </c>
      <c r="K194" s="27">
        <f>+L194+O194</f>
        <v>245896</v>
      </c>
      <c r="L194" s="27">
        <f>+M194+N194</f>
        <v>181546</v>
      </c>
      <c r="M194" s="27">
        <f>SUM(M195:M197)</f>
        <v>141570</v>
      </c>
      <c r="N194" s="27">
        <f>SUM(N195:N197)</f>
        <v>39976</v>
      </c>
      <c r="O194" s="15">
        <f>+P194+Q194</f>
        <v>64350</v>
      </c>
      <c r="P194" s="27">
        <f>SUM(P195:P197)</f>
        <v>0</v>
      </c>
      <c r="Q194" s="27">
        <f>SUM(Q195:Q197)</f>
        <v>64350</v>
      </c>
      <c r="R194" s="27">
        <f>+S194+V194</f>
        <v>249644</v>
      </c>
      <c r="S194" s="27">
        <f>+T194+U194</f>
        <v>180574</v>
      </c>
      <c r="T194" s="27">
        <f>SUM(T195:T197)</f>
        <v>147414</v>
      </c>
      <c r="U194" s="27">
        <f>SUM(U195:U197)</f>
        <v>33160</v>
      </c>
      <c r="V194" s="15">
        <f>+W194+X194</f>
        <v>69070</v>
      </c>
      <c r="W194" s="27">
        <f>SUM(W195:W197)</f>
        <v>0</v>
      </c>
      <c r="X194" s="27">
        <f>SUM(X195:X197)</f>
        <v>69070</v>
      </c>
      <c r="Y194" s="27">
        <f>+Z194+AC194</f>
        <v>250883</v>
      </c>
      <c r="Z194" s="27">
        <f>+AA194+AB194</f>
        <v>183605</v>
      </c>
      <c r="AA194" s="27">
        <f>SUM(AA195:AA197)</f>
        <v>154393</v>
      </c>
      <c r="AB194" s="27">
        <f>SUM(AB195:AB197)</f>
        <v>29212</v>
      </c>
      <c r="AC194" s="15">
        <f>+AD194+AE194</f>
        <v>67278</v>
      </c>
      <c r="AD194" s="27">
        <f>SUM(AD195:AD197)</f>
        <v>8000</v>
      </c>
      <c r="AE194" s="27">
        <f>SUM(AE195:AE197)</f>
        <v>59278</v>
      </c>
      <c r="AF194" s="27">
        <f>+AG194+AJ194</f>
        <v>976734</v>
      </c>
      <c r="AG194" s="27">
        <f>+AH194+AI194</f>
        <v>719486</v>
      </c>
      <c r="AH194" s="27">
        <f>SUM(AH195:AH197)</f>
        <v>575375</v>
      </c>
      <c r="AI194" s="27">
        <f>SUM(AI195:AI197)</f>
        <v>144111</v>
      </c>
      <c r="AJ194" s="15">
        <f>+AK194+AL194</f>
        <v>257248</v>
      </c>
      <c r="AK194" s="27">
        <f>SUM(AK195:AK197)</f>
        <v>8000</v>
      </c>
      <c r="AL194" s="27">
        <f>SUM(AL195:AL197)</f>
        <v>249248</v>
      </c>
    </row>
    <row r="195" spans="1:38" s="4" customFormat="1" x14ac:dyDescent="0.25">
      <c r="A195" s="22"/>
      <c r="B195" s="19"/>
      <c r="C195" s="23" t="s">
        <v>15</v>
      </c>
      <c r="D195" s="18">
        <f>+E195+H195</f>
        <v>80688</v>
      </c>
      <c r="E195" s="18">
        <f>+F195+G195</f>
        <v>80688</v>
      </c>
      <c r="F195" s="18">
        <v>64578</v>
      </c>
      <c r="G195" s="18">
        <v>16110</v>
      </c>
      <c r="H195" s="18">
        <f>+I195+J195</f>
        <v>0</v>
      </c>
      <c r="I195" s="18">
        <v>0</v>
      </c>
      <c r="J195" s="18">
        <v>0</v>
      </c>
      <c r="K195" s="18">
        <f>+L195+O195</f>
        <v>83723</v>
      </c>
      <c r="L195" s="18">
        <f>+M195+N195</f>
        <v>83723</v>
      </c>
      <c r="M195" s="18">
        <v>69130</v>
      </c>
      <c r="N195" s="18">
        <v>14593</v>
      </c>
      <c r="O195" s="18">
        <f>+P195+Q195</f>
        <v>0</v>
      </c>
      <c r="P195" s="18">
        <v>0</v>
      </c>
      <c r="Q195" s="18">
        <v>0</v>
      </c>
      <c r="R195" s="18">
        <f>+S195+V195</f>
        <v>89446</v>
      </c>
      <c r="S195" s="18">
        <f>+T195+U195</f>
        <v>89446</v>
      </c>
      <c r="T195" s="18">
        <v>66938</v>
      </c>
      <c r="U195" s="18">
        <v>22508</v>
      </c>
      <c r="V195" s="18">
        <f>+W195+X195</f>
        <v>0</v>
      </c>
      <c r="W195" s="18">
        <v>0</v>
      </c>
      <c r="X195" s="18">
        <v>0</v>
      </c>
      <c r="Y195" s="18">
        <f>+Z195+AC195</f>
        <v>77689</v>
      </c>
      <c r="Z195" s="18">
        <f>+AA195+AB195</f>
        <v>77689</v>
      </c>
      <c r="AA195" s="18">
        <v>61910</v>
      </c>
      <c r="AB195" s="18">
        <v>15779</v>
      </c>
      <c r="AC195" s="18">
        <f>+AD195+AE195</f>
        <v>0</v>
      </c>
      <c r="AD195" s="18">
        <v>0</v>
      </c>
      <c r="AE195" s="18">
        <v>0</v>
      </c>
      <c r="AF195" s="18">
        <f>+AG195+AJ195</f>
        <v>331546</v>
      </c>
      <c r="AG195" s="18">
        <f>+AH195+AI195</f>
        <v>331546</v>
      </c>
      <c r="AH195" s="18">
        <f>+F195+M195+T195+AA195</f>
        <v>262556</v>
      </c>
      <c r="AI195" s="18">
        <f>+G195+N195+U195+AB195</f>
        <v>68990</v>
      </c>
      <c r="AJ195" s="18">
        <f>+AK195+AL195</f>
        <v>0</v>
      </c>
      <c r="AK195" s="18">
        <f>+I195+P195+W195+AD195</f>
        <v>0</v>
      </c>
      <c r="AL195" s="18">
        <f>+J195+Q195+X195+AE195</f>
        <v>0</v>
      </c>
    </row>
    <row r="196" spans="1:38" s="4" customFormat="1" x14ac:dyDescent="0.25">
      <c r="A196" s="22"/>
      <c r="B196" s="19"/>
      <c r="C196" s="21" t="s">
        <v>3</v>
      </c>
      <c r="D196" s="18">
        <f>+E196+H196</f>
        <v>45510</v>
      </c>
      <c r="E196" s="18">
        <f>+F196+G196</f>
        <v>45510</v>
      </c>
      <c r="F196" s="18">
        <v>28866</v>
      </c>
      <c r="G196" s="18">
        <v>16644</v>
      </c>
      <c r="H196" s="18">
        <f>+I196+J196</f>
        <v>0</v>
      </c>
      <c r="I196" s="18">
        <v>0</v>
      </c>
      <c r="J196" s="18">
        <v>0</v>
      </c>
      <c r="K196" s="18">
        <f>+L196+O196</f>
        <v>62426</v>
      </c>
      <c r="L196" s="18">
        <f>+M196+N196</f>
        <v>62426</v>
      </c>
      <c r="M196" s="18">
        <v>44856</v>
      </c>
      <c r="N196" s="18">
        <v>17570</v>
      </c>
      <c r="O196" s="18">
        <f>+P196+Q196</f>
        <v>0</v>
      </c>
      <c r="P196" s="18">
        <v>0</v>
      </c>
      <c r="Q196" s="18">
        <v>0</v>
      </c>
      <c r="R196" s="18">
        <f>+S196+V196</f>
        <v>54055</v>
      </c>
      <c r="S196" s="18">
        <f>+T196+U196</f>
        <v>54055</v>
      </c>
      <c r="T196" s="18">
        <v>45134</v>
      </c>
      <c r="U196" s="18">
        <v>8921</v>
      </c>
      <c r="V196" s="18">
        <f>+W196+X196</f>
        <v>0</v>
      </c>
      <c r="W196" s="18">
        <v>0</v>
      </c>
      <c r="X196" s="18">
        <v>0</v>
      </c>
      <c r="Y196" s="18">
        <f>+Z196+AC196</f>
        <v>63593</v>
      </c>
      <c r="Z196" s="18">
        <f>+AA196+AB196</f>
        <v>63593</v>
      </c>
      <c r="AA196" s="18">
        <v>54457</v>
      </c>
      <c r="AB196" s="18">
        <v>9136</v>
      </c>
      <c r="AC196" s="18">
        <f>+AD196+AE196</f>
        <v>0</v>
      </c>
      <c r="AD196" s="18">
        <v>0</v>
      </c>
      <c r="AE196" s="18">
        <v>0</v>
      </c>
      <c r="AF196" s="18">
        <f>+AG196+AJ196</f>
        <v>225584</v>
      </c>
      <c r="AG196" s="18">
        <f>+AH196+AI196</f>
        <v>225584</v>
      </c>
      <c r="AH196" s="18">
        <f>+F196+M196+T196+AA196</f>
        <v>173313</v>
      </c>
      <c r="AI196" s="18">
        <f>+G196+N196+U196+AB196</f>
        <v>52271</v>
      </c>
      <c r="AJ196" s="18">
        <f>+AK196+AL196</f>
        <v>0</v>
      </c>
      <c r="AK196" s="18">
        <f>+I196+P196+W196+AD196</f>
        <v>0</v>
      </c>
      <c r="AL196" s="18">
        <f>+J196+Q196+X196+AE196</f>
        <v>0</v>
      </c>
    </row>
    <row r="197" spans="1:38" s="4" customFormat="1" x14ac:dyDescent="0.25">
      <c r="A197" s="22"/>
      <c r="B197" s="19"/>
      <c r="C197" s="21" t="s">
        <v>2</v>
      </c>
      <c r="D197" s="18">
        <f>+E197+H197</f>
        <v>104113</v>
      </c>
      <c r="E197" s="18">
        <f>+F197+G197</f>
        <v>47563</v>
      </c>
      <c r="F197" s="18">
        <v>38554</v>
      </c>
      <c r="G197" s="18">
        <v>9009</v>
      </c>
      <c r="H197" s="18">
        <f>+I197+J197</f>
        <v>56550</v>
      </c>
      <c r="I197" s="18">
        <v>0</v>
      </c>
      <c r="J197" s="18">
        <v>56550</v>
      </c>
      <c r="K197" s="18">
        <f>+L197+O197</f>
        <v>99747</v>
      </c>
      <c r="L197" s="18">
        <f>+M197+N197</f>
        <v>35397</v>
      </c>
      <c r="M197" s="18">
        <v>27584</v>
      </c>
      <c r="N197" s="18">
        <v>7813</v>
      </c>
      <c r="O197" s="18">
        <f>+P197+Q197</f>
        <v>64350</v>
      </c>
      <c r="P197" s="18">
        <v>0</v>
      </c>
      <c r="Q197" s="18">
        <v>64350</v>
      </c>
      <c r="R197" s="18">
        <f>+S197+V197</f>
        <v>106143</v>
      </c>
      <c r="S197" s="18">
        <f>+T197+U197</f>
        <v>37073</v>
      </c>
      <c r="T197" s="18">
        <v>35342</v>
      </c>
      <c r="U197" s="18">
        <v>1731</v>
      </c>
      <c r="V197" s="18">
        <f>+W197+X197</f>
        <v>69070</v>
      </c>
      <c r="W197" s="18">
        <v>0</v>
      </c>
      <c r="X197" s="18">
        <v>69070</v>
      </c>
      <c r="Y197" s="18">
        <f>+Z197+AC197</f>
        <v>109601</v>
      </c>
      <c r="Z197" s="18">
        <f>+AA197+AB197</f>
        <v>42323</v>
      </c>
      <c r="AA197" s="18">
        <v>38026</v>
      </c>
      <c r="AB197" s="18">
        <v>4297</v>
      </c>
      <c r="AC197" s="18">
        <f>+AD197+AE197</f>
        <v>67278</v>
      </c>
      <c r="AD197" s="18">
        <v>8000</v>
      </c>
      <c r="AE197" s="18">
        <v>59278</v>
      </c>
      <c r="AF197" s="18">
        <f>+AG197+AJ197</f>
        <v>419604</v>
      </c>
      <c r="AG197" s="18">
        <f>+AH197+AI197</f>
        <v>162356</v>
      </c>
      <c r="AH197" s="18">
        <f>+F197+M197+T197+AA197</f>
        <v>139506</v>
      </c>
      <c r="AI197" s="18">
        <f>+G197+N197+U197+AB197</f>
        <v>22850</v>
      </c>
      <c r="AJ197" s="18">
        <f>+AK197+AL197</f>
        <v>257248</v>
      </c>
      <c r="AK197" s="18">
        <f>+I197+P197+W197+AD197</f>
        <v>8000</v>
      </c>
      <c r="AL197" s="18">
        <f>+J197+Q197+X197+AE197</f>
        <v>249248</v>
      </c>
    </row>
    <row r="198" spans="1:38" s="4" customFormat="1" x14ac:dyDescent="0.25">
      <c r="A198" s="22"/>
      <c r="B198" s="19"/>
      <c r="C198" s="21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</row>
    <row r="199" spans="1:38" s="24" customFormat="1" x14ac:dyDescent="0.25">
      <c r="A199" s="22"/>
      <c r="B199" s="26" t="s">
        <v>14</v>
      </c>
      <c r="C199" s="25"/>
      <c r="D199" s="15">
        <f>+E199+H199</f>
        <v>3299370.5</v>
      </c>
      <c r="E199" s="15">
        <f>+F199+G199</f>
        <v>1147441.5</v>
      </c>
      <c r="F199" s="15">
        <f>SUM(F200:F203)</f>
        <v>826452.5</v>
      </c>
      <c r="G199" s="15">
        <f>SUM(G200:G203)</f>
        <v>320989</v>
      </c>
      <c r="H199" s="15">
        <f>+I199+J199</f>
        <v>2151929</v>
      </c>
      <c r="I199" s="15">
        <f>SUM(I200:I203)</f>
        <v>1084086</v>
      </c>
      <c r="J199" s="15">
        <f>SUM(J200:J203)</f>
        <v>1067843</v>
      </c>
      <c r="K199" s="15">
        <f>+L199+O199</f>
        <v>3118799</v>
      </c>
      <c r="L199" s="15">
        <f>+M199+N199</f>
        <v>1249838</v>
      </c>
      <c r="M199" s="15">
        <f>SUM(M200:M203)</f>
        <v>957826</v>
      </c>
      <c r="N199" s="15">
        <f>SUM(N200:N203)</f>
        <v>292012</v>
      </c>
      <c r="O199" s="15">
        <f>+P199+Q199</f>
        <v>1868961</v>
      </c>
      <c r="P199" s="15">
        <f>SUM(P200:P203)</f>
        <v>781557</v>
      </c>
      <c r="Q199" s="15">
        <f>SUM(Q200:Q203)</f>
        <v>1087404</v>
      </c>
      <c r="R199" s="15">
        <f>+S199+V199</f>
        <v>3167122</v>
      </c>
      <c r="S199" s="15">
        <f>+T199+U199</f>
        <v>1190401</v>
      </c>
      <c r="T199" s="15">
        <f>SUM(T200:T203)</f>
        <v>918958</v>
      </c>
      <c r="U199" s="15">
        <f>SUM(U200:U203)</f>
        <v>271443</v>
      </c>
      <c r="V199" s="15">
        <f>+W199+X199</f>
        <v>1976721</v>
      </c>
      <c r="W199" s="15">
        <f>SUM(W200:W203)</f>
        <v>1052523</v>
      </c>
      <c r="X199" s="15">
        <f>SUM(X200:X203)</f>
        <v>924198</v>
      </c>
      <c r="Y199" s="15">
        <f>+Z199+AC199</f>
        <v>3414413.8740000003</v>
      </c>
      <c r="Z199" s="15">
        <f>+AA199+AB199</f>
        <v>1273174.594</v>
      </c>
      <c r="AA199" s="15">
        <f>SUM(AA200:AA203)</f>
        <v>947410</v>
      </c>
      <c r="AB199" s="15">
        <f>SUM(AB200:AB203)</f>
        <v>325764.59400000004</v>
      </c>
      <c r="AC199" s="15">
        <f>+AD199+AE199</f>
        <v>2141239.2800000003</v>
      </c>
      <c r="AD199" s="15">
        <f>SUM(AD200:AD203)</f>
        <v>1008848</v>
      </c>
      <c r="AE199" s="15">
        <f>SUM(AE200:AE203)</f>
        <v>1132391.28</v>
      </c>
      <c r="AF199" s="15">
        <f>+AG199+AJ199</f>
        <v>12999705.374000002</v>
      </c>
      <c r="AG199" s="15">
        <f>+AH199+AI199</f>
        <v>4860855.0940000005</v>
      </c>
      <c r="AH199" s="15">
        <f>SUM(AH200:AH203)</f>
        <v>3650646.5</v>
      </c>
      <c r="AI199" s="15">
        <f>SUM(AI200:AI203)</f>
        <v>1210208.594</v>
      </c>
      <c r="AJ199" s="15">
        <f>+AK199+AL199</f>
        <v>8138850.2800000003</v>
      </c>
      <c r="AK199" s="15">
        <f>SUM(AK200:AK203)</f>
        <v>3927014</v>
      </c>
      <c r="AL199" s="15">
        <f>SUM(AL200:AL203)</f>
        <v>4211836.28</v>
      </c>
    </row>
    <row r="200" spans="1:38" s="4" customFormat="1" x14ac:dyDescent="0.25">
      <c r="A200" s="22"/>
      <c r="B200" s="19"/>
      <c r="C200" s="23" t="s">
        <v>13</v>
      </c>
      <c r="D200" s="18">
        <f>+E200+H200</f>
        <v>1013049.5</v>
      </c>
      <c r="E200" s="18">
        <f>+F200+G200</f>
        <v>628244.5</v>
      </c>
      <c r="F200" s="18">
        <v>430575.5</v>
      </c>
      <c r="G200" s="18">
        <v>197669</v>
      </c>
      <c r="H200" s="18">
        <f>+I200+J200</f>
        <v>384805</v>
      </c>
      <c r="I200" s="18">
        <v>231581</v>
      </c>
      <c r="J200" s="18">
        <v>153224</v>
      </c>
      <c r="K200" s="28">
        <f>+L200+O200</f>
        <v>1066087</v>
      </c>
      <c r="L200" s="18">
        <f>+M200+N200</f>
        <v>672718</v>
      </c>
      <c r="M200" s="18">
        <v>478638</v>
      </c>
      <c r="N200" s="18">
        <v>194080</v>
      </c>
      <c r="O200" s="18">
        <f>+P200+Q200</f>
        <v>393369</v>
      </c>
      <c r="P200" s="18">
        <v>250690</v>
      </c>
      <c r="Q200" s="18">
        <v>142679</v>
      </c>
      <c r="R200" s="18">
        <f>+S200+V200</f>
        <v>1071636</v>
      </c>
      <c r="S200" s="18">
        <f>+T200+U200</f>
        <v>703095</v>
      </c>
      <c r="T200" s="18">
        <v>517501</v>
      </c>
      <c r="U200" s="18">
        <v>185594</v>
      </c>
      <c r="V200" s="18">
        <f>+W200+X200</f>
        <v>368541</v>
      </c>
      <c r="W200" s="18">
        <v>260355</v>
      </c>
      <c r="X200" s="18">
        <v>108186</v>
      </c>
      <c r="Y200" s="18">
        <f>+Z200+AC200</f>
        <v>1036152</v>
      </c>
      <c r="Z200" s="18">
        <f>+AA200+AB200</f>
        <v>622119</v>
      </c>
      <c r="AA200" s="18">
        <v>466554</v>
      </c>
      <c r="AB200" s="18">
        <v>155565</v>
      </c>
      <c r="AC200" s="18">
        <f>+AD200+AE200</f>
        <v>414033</v>
      </c>
      <c r="AD200" s="18">
        <v>246804</v>
      </c>
      <c r="AE200" s="18">
        <v>167229</v>
      </c>
      <c r="AF200" s="18">
        <f>+AG200+AJ200</f>
        <v>4186924.5</v>
      </c>
      <c r="AG200" s="18">
        <f>+AH200+AI200</f>
        <v>2626176.5</v>
      </c>
      <c r="AH200" s="18">
        <f>+F200+M200+T200+AA200</f>
        <v>1893268.5</v>
      </c>
      <c r="AI200" s="18">
        <f>+G200+N200+U200+AB200</f>
        <v>732908</v>
      </c>
      <c r="AJ200" s="18">
        <f>+AK200+AL200</f>
        <v>1560748</v>
      </c>
      <c r="AK200" s="18">
        <f>+I200+P200+W200+AD200</f>
        <v>989430</v>
      </c>
      <c r="AL200" s="18">
        <f>+J200+Q200+X200+AE200</f>
        <v>571318</v>
      </c>
    </row>
    <row r="201" spans="1:38" s="4" customFormat="1" x14ac:dyDescent="0.25">
      <c r="A201" s="22"/>
      <c r="B201" s="19"/>
      <c r="C201" s="23" t="s">
        <v>12</v>
      </c>
      <c r="D201" s="18">
        <f>+E201+H201</f>
        <v>7986</v>
      </c>
      <c r="E201" s="18">
        <f>+F201+G201</f>
        <v>7986</v>
      </c>
      <c r="F201" s="18">
        <v>3800</v>
      </c>
      <c r="G201" s="18">
        <v>4186</v>
      </c>
      <c r="H201" s="18">
        <f>+I201+J201</f>
        <v>0</v>
      </c>
      <c r="I201" s="18">
        <v>0</v>
      </c>
      <c r="J201" s="18">
        <v>0</v>
      </c>
      <c r="K201" s="28">
        <f>+L201+O201</f>
        <v>61527</v>
      </c>
      <c r="L201" s="18">
        <f>+M201+N201</f>
        <v>4701</v>
      </c>
      <c r="M201" s="18">
        <v>2600</v>
      </c>
      <c r="N201" s="18">
        <v>2101</v>
      </c>
      <c r="O201" s="18">
        <f>+P201+Q201</f>
        <v>56826</v>
      </c>
      <c r="P201" s="18">
        <v>0</v>
      </c>
      <c r="Q201" s="18">
        <v>56826</v>
      </c>
      <c r="R201" s="18">
        <f>+S201+V201</f>
        <v>60734</v>
      </c>
      <c r="S201" s="18">
        <f>+T201+U201</f>
        <v>4862</v>
      </c>
      <c r="T201" s="18">
        <v>2600</v>
      </c>
      <c r="U201" s="18">
        <v>2262</v>
      </c>
      <c r="V201" s="18">
        <f>+W201+X201</f>
        <v>55872</v>
      </c>
      <c r="W201" s="18">
        <v>0</v>
      </c>
      <c r="X201" s="18">
        <v>55872</v>
      </c>
      <c r="Y201" s="18">
        <f>+Z201+AC201</f>
        <v>8662.2800000000007</v>
      </c>
      <c r="Z201" s="18">
        <f>+AA201+AB201</f>
        <v>7516</v>
      </c>
      <c r="AA201" s="18">
        <v>5097</v>
      </c>
      <c r="AB201" s="18">
        <v>2419</v>
      </c>
      <c r="AC201" s="18">
        <f>+AD201+AE201</f>
        <v>1146.28</v>
      </c>
      <c r="AD201" s="18">
        <v>243</v>
      </c>
      <c r="AE201" s="18">
        <v>903.28</v>
      </c>
      <c r="AF201" s="18">
        <f>+AG201+AJ201</f>
        <v>138909.28</v>
      </c>
      <c r="AG201" s="18">
        <f>+AH201+AI201</f>
        <v>25065</v>
      </c>
      <c r="AH201" s="18">
        <f>+F201+M201+T201+AA201</f>
        <v>14097</v>
      </c>
      <c r="AI201" s="18">
        <f>+G201+N201+U201+AB201</f>
        <v>10968</v>
      </c>
      <c r="AJ201" s="18">
        <f>+AK201+AL201</f>
        <v>113844.28</v>
      </c>
      <c r="AK201" s="18">
        <f>+I201+P201+W201+AD201</f>
        <v>243</v>
      </c>
      <c r="AL201" s="18">
        <f>+J201+Q201+X201+AE201</f>
        <v>113601.28</v>
      </c>
    </row>
    <row r="202" spans="1:38" s="4" customFormat="1" x14ac:dyDescent="0.25">
      <c r="A202" s="22"/>
      <c r="B202" s="19"/>
      <c r="C202" s="21" t="s">
        <v>3</v>
      </c>
      <c r="D202" s="18">
        <f>+E202+H202</f>
        <v>12354</v>
      </c>
      <c r="E202" s="18">
        <f>+F202+G202</f>
        <v>12354</v>
      </c>
      <c r="F202" s="18">
        <v>7027</v>
      </c>
      <c r="G202" s="18">
        <v>5327</v>
      </c>
      <c r="H202" s="18">
        <f>+I202+J202</f>
        <v>0</v>
      </c>
      <c r="I202" s="18">
        <v>0</v>
      </c>
      <c r="J202" s="18">
        <v>0</v>
      </c>
      <c r="K202" s="18">
        <f>+L202+O202</f>
        <v>13663</v>
      </c>
      <c r="L202" s="18">
        <f>+M202+N202</f>
        <v>13663</v>
      </c>
      <c r="M202" s="18">
        <v>6880</v>
      </c>
      <c r="N202" s="18">
        <v>6783</v>
      </c>
      <c r="O202" s="18">
        <f>+P202+Q202</f>
        <v>0</v>
      </c>
      <c r="P202" s="18">
        <v>0</v>
      </c>
      <c r="Q202" s="18">
        <v>0</v>
      </c>
      <c r="R202" s="18">
        <f>+S202+V202</f>
        <v>17511</v>
      </c>
      <c r="S202" s="18">
        <f>+T202+U202</f>
        <v>17511</v>
      </c>
      <c r="T202" s="18">
        <v>8639</v>
      </c>
      <c r="U202" s="18">
        <v>8872</v>
      </c>
      <c r="V202" s="18">
        <f>+W202+X202</f>
        <v>0</v>
      </c>
      <c r="W202" s="18">
        <v>0</v>
      </c>
      <c r="X202" s="18">
        <v>0</v>
      </c>
      <c r="Y202" s="18">
        <f>+Z202+AC202</f>
        <v>12762</v>
      </c>
      <c r="Z202" s="18">
        <f>+AA202+AB202</f>
        <v>12762</v>
      </c>
      <c r="AA202" s="18">
        <v>6521</v>
      </c>
      <c r="AB202" s="18">
        <v>6241</v>
      </c>
      <c r="AC202" s="18">
        <f>+AD202+AE202</f>
        <v>0</v>
      </c>
      <c r="AD202" s="18">
        <v>0</v>
      </c>
      <c r="AE202" s="18">
        <v>0</v>
      </c>
      <c r="AF202" s="18">
        <f>+AG202+AJ202</f>
        <v>56290</v>
      </c>
      <c r="AG202" s="18">
        <f>+AH202+AI202</f>
        <v>56290</v>
      </c>
      <c r="AH202" s="18">
        <f>+F202+M202+T202+AA202</f>
        <v>29067</v>
      </c>
      <c r="AI202" s="18">
        <f>+G202+N202+U202+AB202</f>
        <v>27223</v>
      </c>
      <c r="AJ202" s="18">
        <f>+AK202+AL202</f>
        <v>0</v>
      </c>
      <c r="AK202" s="18">
        <f>+I202+P202+W202+AD202</f>
        <v>0</v>
      </c>
      <c r="AL202" s="18">
        <f>+J202+Q202+X202+AE202</f>
        <v>0</v>
      </c>
    </row>
    <row r="203" spans="1:38" s="4" customFormat="1" x14ac:dyDescent="0.25">
      <c r="A203" s="22"/>
      <c r="B203" s="19"/>
      <c r="C203" s="21" t="s">
        <v>2</v>
      </c>
      <c r="D203" s="18">
        <f>+E203+H203</f>
        <v>2265981</v>
      </c>
      <c r="E203" s="18">
        <f>+F203+G203</f>
        <v>498857</v>
      </c>
      <c r="F203" s="18">
        <v>385050</v>
      </c>
      <c r="G203" s="18">
        <v>113807</v>
      </c>
      <c r="H203" s="18">
        <f>+I203+J203</f>
        <v>1767124</v>
      </c>
      <c r="I203" s="18">
        <v>852505</v>
      </c>
      <c r="J203" s="18">
        <v>914619</v>
      </c>
      <c r="K203" s="18">
        <f>+L203+O203</f>
        <v>1977522</v>
      </c>
      <c r="L203" s="18">
        <f>+M203+N203</f>
        <v>558756</v>
      </c>
      <c r="M203" s="18">
        <v>469708</v>
      </c>
      <c r="N203" s="18">
        <v>89048</v>
      </c>
      <c r="O203" s="18">
        <f>+P203+Q203</f>
        <v>1418766</v>
      </c>
      <c r="P203" s="18">
        <v>530867</v>
      </c>
      <c r="Q203" s="18">
        <v>887899</v>
      </c>
      <c r="R203" s="18">
        <f>+S203+V203</f>
        <v>2017241</v>
      </c>
      <c r="S203" s="18">
        <f>+T203+U203</f>
        <v>464933</v>
      </c>
      <c r="T203" s="18">
        <v>390218</v>
      </c>
      <c r="U203" s="18">
        <v>74715</v>
      </c>
      <c r="V203" s="18">
        <f>+W203+X203</f>
        <v>1552308</v>
      </c>
      <c r="W203" s="18">
        <v>792168</v>
      </c>
      <c r="X203" s="18">
        <v>760140</v>
      </c>
      <c r="Y203" s="18">
        <f>+Z203+AC203</f>
        <v>2356837.594</v>
      </c>
      <c r="Z203" s="18">
        <f>+AA203+AB203</f>
        <v>630777.59400000004</v>
      </c>
      <c r="AA203" s="18">
        <v>469238</v>
      </c>
      <c r="AB203" s="18">
        <f>161496.594+43</f>
        <v>161539.59400000001</v>
      </c>
      <c r="AC203" s="18">
        <f>+AD203+AE203</f>
        <v>1726060</v>
      </c>
      <c r="AD203" s="18">
        <v>761801</v>
      </c>
      <c r="AE203" s="18">
        <v>964259</v>
      </c>
      <c r="AF203" s="18">
        <f>+AG203+AJ203</f>
        <v>8617581.5940000005</v>
      </c>
      <c r="AG203" s="18">
        <f>+AH203+AI203</f>
        <v>2153323.594</v>
      </c>
      <c r="AH203" s="18">
        <f>+F203+M203+T203+AA203</f>
        <v>1714214</v>
      </c>
      <c r="AI203" s="18">
        <f>+G203+N203+U203+AB203</f>
        <v>439109.59400000004</v>
      </c>
      <c r="AJ203" s="18">
        <f>+AK203+AL203</f>
        <v>6464258</v>
      </c>
      <c r="AK203" s="18">
        <f>+I203+P203+W203+AD203</f>
        <v>2937341</v>
      </c>
      <c r="AL203" s="18">
        <f>+J203+Q203+X203+AE203</f>
        <v>3526917</v>
      </c>
    </row>
    <row r="204" spans="1:38" s="4" customFormat="1" x14ac:dyDescent="0.25">
      <c r="A204" s="22"/>
      <c r="B204" s="19"/>
      <c r="C204" s="23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</row>
    <row r="205" spans="1:38" s="24" customFormat="1" x14ac:dyDescent="0.25">
      <c r="A205" s="22"/>
      <c r="B205" s="26" t="s">
        <v>11</v>
      </c>
      <c r="C205" s="25"/>
      <c r="D205" s="27">
        <f>+E205+H205</f>
        <v>846789</v>
      </c>
      <c r="E205" s="15">
        <f>+F205+G205</f>
        <v>526867</v>
      </c>
      <c r="F205" s="15">
        <f>SUM(F206:F209)</f>
        <v>280165</v>
      </c>
      <c r="G205" s="15">
        <f>SUM(G206:G209)</f>
        <v>246702</v>
      </c>
      <c r="H205" s="15">
        <f>+I205+J205</f>
        <v>319922</v>
      </c>
      <c r="I205" s="15">
        <f>SUM(I206:I209)</f>
        <v>115037</v>
      </c>
      <c r="J205" s="15">
        <f>SUM(J206:J209)</f>
        <v>204885</v>
      </c>
      <c r="K205" s="27">
        <f>+L205+O205</f>
        <v>913929</v>
      </c>
      <c r="L205" s="15">
        <f>+M205+N205</f>
        <v>470232</v>
      </c>
      <c r="M205" s="15">
        <f>SUM(M206:M209)</f>
        <v>304268</v>
      </c>
      <c r="N205" s="15">
        <f>SUM(N206:N209)</f>
        <v>165964</v>
      </c>
      <c r="O205" s="15">
        <f>+P205+Q205</f>
        <v>443697</v>
      </c>
      <c r="P205" s="15">
        <f>SUM(P206:P209)</f>
        <v>171594</v>
      </c>
      <c r="Q205" s="15">
        <f>SUM(Q206:Q209)</f>
        <v>272103</v>
      </c>
      <c r="R205" s="27">
        <f>+S205+V205</f>
        <v>902004</v>
      </c>
      <c r="S205" s="15">
        <f>+T205+U205</f>
        <v>444386</v>
      </c>
      <c r="T205" s="15">
        <f>SUM(T206:T209)</f>
        <v>287457</v>
      </c>
      <c r="U205" s="15">
        <f>SUM(U206:U209)</f>
        <v>156929</v>
      </c>
      <c r="V205" s="15">
        <f>+W205+X205</f>
        <v>457618</v>
      </c>
      <c r="W205" s="15">
        <f>SUM(W206:W209)</f>
        <v>208602</v>
      </c>
      <c r="X205" s="15">
        <f>SUM(X206:X209)</f>
        <v>249016</v>
      </c>
      <c r="Y205" s="27">
        <f>+Z205+AC205</f>
        <v>913219</v>
      </c>
      <c r="Z205" s="15">
        <f>+AA205+AB205</f>
        <v>486718</v>
      </c>
      <c r="AA205" s="15">
        <f>SUM(AA206:AA209)</f>
        <v>321478</v>
      </c>
      <c r="AB205" s="15">
        <f>SUM(AB206:AB209)</f>
        <v>165240</v>
      </c>
      <c r="AC205" s="15">
        <f>+AD205+AE205</f>
        <v>426501</v>
      </c>
      <c r="AD205" s="15">
        <f>SUM(AD206:AD209)</f>
        <v>179897</v>
      </c>
      <c r="AE205" s="15">
        <f>SUM(AE206:AE209)</f>
        <v>246604</v>
      </c>
      <c r="AF205" s="27">
        <f>+AG205+AJ205</f>
        <v>3575941</v>
      </c>
      <c r="AG205" s="15">
        <f>+AH205+AI205</f>
        <v>1928203</v>
      </c>
      <c r="AH205" s="15">
        <f>SUM(AH206:AH209)</f>
        <v>1193368</v>
      </c>
      <c r="AI205" s="15">
        <f>SUM(AI206:AI209)</f>
        <v>734835</v>
      </c>
      <c r="AJ205" s="15">
        <f>+AK205+AL205</f>
        <v>1647738</v>
      </c>
      <c r="AK205" s="15">
        <f>SUM(AK206:AK209)</f>
        <v>675130</v>
      </c>
      <c r="AL205" s="15">
        <f>SUM(AL206:AL209)</f>
        <v>972608</v>
      </c>
    </row>
    <row r="206" spans="1:38" s="4" customFormat="1" x14ac:dyDescent="0.25">
      <c r="A206" s="22"/>
      <c r="B206" s="19"/>
      <c r="C206" s="23" t="s">
        <v>10</v>
      </c>
      <c r="D206" s="18">
        <f>+E206+H206</f>
        <v>631294</v>
      </c>
      <c r="E206" s="18">
        <f>+F206+G206</f>
        <v>354004</v>
      </c>
      <c r="F206" s="18">
        <v>188871</v>
      </c>
      <c r="G206" s="18">
        <v>165133</v>
      </c>
      <c r="H206" s="18">
        <f>+I206+J206</f>
        <v>277290</v>
      </c>
      <c r="I206" s="18">
        <v>93005</v>
      </c>
      <c r="J206" s="18">
        <v>184285</v>
      </c>
      <c r="K206" s="18">
        <f>+L206+O206</f>
        <v>662030</v>
      </c>
      <c r="L206" s="18">
        <f>+M206+N206</f>
        <v>340407</v>
      </c>
      <c r="M206" s="18">
        <v>199800</v>
      </c>
      <c r="N206" s="18">
        <v>140607</v>
      </c>
      <c r="O206" s="18">
        <f>+P206+Q206</f>
        <v>321623</v>
      </c>
      <c r="P206" s="18">
        <v>132522</v>
      </c>
      <c r="Q206" s="18">
        <v>189101</v>
      </c>
      <c r="R206" s="18">
        <f>+S206+V206</f>
        <v>682188</v>
      </c>
      <c r="S206" s="18">
        <f>+T206+U206</f>
        <v>318927</v>
      </c>
      <c r="T206" s="18">
        <v>185107</v>
      </c>
      <c r="U206" s="18">
        <v>133820</v>
      </c>
      <c r="V206" s="18">
        <f>+W206+X206</f>
        <v>363261</v>
      </c>
      <c r="W206" s="18">
        <v>170643</v>
      </c>
      <c r="X206" s="18">
        <v>192618</v>
      </c>
      <c r="Y206" s="18">
        <f>+Z206+AC206</f>
        <v>714697</v>
      </c>
      <c r="Z206" s="18">
        <f>+AA206+AB206</f>
        <v>354615</v>
      </c>
      <c r="AA206" s="18">
        <v>202913</v>
      </c>
      <c r="AB206" s="18">
        <v>151702</v>
      </c>
      <c r="AC206" s="18">
        <f>+AD206+AE206</f>
        <v>360082</v>
      </c>
      <c r="AD206" s="18">
        <v>135305</v>
      </c>
      <c r="AE206" s="18">
        <v>224777</v>
      </c>
      <c r="AF206" s="18">
        <f>+AG206+AJ206</f>
        <v>2690209</v>
      </c>
      <c r="AG206" s="18">
        <f>+AH206+AI206</f>
        <v>1367953</v>
      </c>
      <c r="AH206" s="18">
        <f>+F206+M206+T206+AA206</f>
        <v>776691</v>
      </c>
      <c r="AI206" s="18">
        <f>+G206+N206+U206+AB206</f>
        <v>591262</v>
      </c>
      <c r="AJ206" s="18">
        <f>+AK206+AL206</f>
        <v>1322256</v>
      </c>
      <c r="AK206" s="18">
        <f>+I206+P206+W206+AD206</f>
        <v>531475</v>
      </c>
      <c r="AL206" s="18">
        <f>+J206+Q206+X206+AE206</f>
        <v>790781</v>
      </c>
    </row>
    <row r="207" spans="1:38" s="4" customFormat="1" x14ac:dyDescent="0.25">
      <c r="A207" s="22"/>
      <c r="B207" s="19"/>
      <c r="C207" s="23" t="s">
        <v>9</v>
      </c>
      <c r="D207" s="18">
        <f>+E207+H207</f>
        <v>20</v>
      </c>
      <c r="E207" s="18">
        <f>+F207+G207</f>
        <v>20</v>
      </c>
      <c r="F207" s="18">
        <v>15</v>
      </c>
      <c r="G207" s="18">
        <v>5</v>
      </c>
      <c r="H207" s="18">
        <f>+I207+J207</f>
        <v>0</v>
      </c>
      <c r="I207" s="18">
        <v>0</v>
      </c>
      <c r="J207" s="18">
        <v>0</v>
      </c>
      <c r="K207" s="18">
        <f>+L207+O207</f>
        <v>818</v>
      </c>
      <c r="L207" s="18">
        <f>+M207+N207</f>
        <v>818</v>
      </c>
      <c r="M207" s="18">
        <v>812</v>
      </c>
      <c r="N207" s="18">
        <v>6</v>
      </c>
      <c r="O207" s="18">
        <v>0</v>
      </c>
      <c r="P207" s="18">
        <v>0</v>
      </c>
      <c r="Q207" s="18">
        <v>0</v>
      </c>
      <c r="R207" s="18">
        <f>+S207+V207</f>
        <v>47</v>
      </c>
      <c r="S207" s="18">
        <f>+T207+U207</f>
        <v>47</v>
      </c>
      <c r="T207" s="18">
        <v>36</v>
      </c>
      <c r="U207" s="18">
        <v>11</v>
      </c>
      <c r="V207" s="18">
        <f>+W207+X207</f>
        <v>0</v>
      </c>
      <c r="W207" s="18">
        <v>0</v>
      </c>
      <c r="X207" s="18">
        <v>0</v>
      </c>
      <c r="Y207" s="18">
        <f>+Z207+AC207</f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  <c r="AE207" s="18"/>
      <c r="AF207" s="18">
        <f>+AG207+AJ207</f>
        <v>885</v>
      </c>
      <c r="AG207" s="18">
        <f>+AH207+AI207</f>
        <v>885</v>
      </c>
      <c r="AH207" s="18">
        <f>+F207+M207+T207+AA207</f>
        <v>863</v>
      </c>
      <c r="AI207" s="18">
        <f>+G207+N207+U207+AB207</f>
        <v>22</v>
      </c>
      <c r="AJ207" s="18">
        <f>+AK207+AL207</f>
        <v>0</v>
      </c>
      <c r="AK207" s="18">
        <f>+I207+P207+W207+AD207</f>
        <v>0</v>
      </c>
      <c r="AL207" s="18">
        <f>+J207+Q207+X207+AE207</f>
        <v>0</v>
      </c>
    </row>
    <row r="208" spans="1:38" s="4" customFormat="1" x14ac:dyDescent="0.25">
      <c r="A208" s="22"/>
      <c r="B208" s="19"/>
      <c r="C208" s="21" t="s">
        <v>3</v>
      </c>
      <c r="D208" s="18">
        <f>+E208+H208</f>
        <v>0</v>
      </c>
      <c r="E208" s="18">
        <f>+F208+G208</f>
        <v>0</v>
      </c>
      <c r="F208" s="18">
        <v>0</v>
      </c>
      <c r="G208" s="18">
        <v>0</v>
      </c>
      <c r="H208" s="18">
        <f>+I208+J208</f>
        <v>0</v>
      </c>
      <c r="I208" s="18">
        <v>0</v>
      </c>
      <c r="J208" s="18">
        <v>0</v>
      </c>
      <c r="K208" s="18">
        <f>+L208+O208</f>
        <v>0</v>
      </c>
      <c r="L208" s="18">
        <f>+M208+N208</f>
        <v>0</v>
      </c>
      <c r="M208" s="18">
        <v>0</v>
      </c>
      <c r="N208" s="18">
        <v>0</v>
      </c>
      <c r="O208" s="18">
        <f>+P208+Q208</f>
        <v>0</v>
      </c>
      <c r="P208" s="18">
        <v>0</v>
      </c>
      <c r="Q208" s="18">
        <v>0</v>
      </c>
      <c r="R208" s="18">
        <f>+S208+V208</f>
        <v>0</v>
      </c>
      <c r="S208" s="18">
        <f>+T208+U208</f>
        <v>0</v>
      </c>
      <c r="T208" s="18">
        <v>0</v>
      </c>
      <c r="U208" s="18">
        <v>0</v>
      </c>
      <c r="V208" s="18">
        <f>+W208+X208</f>
        <v>0</v>
      </c>
      <c r="W208" s="18">
        <v>0</v>
      </c>
      <c r="X208" s="18">
        <v>0</v>
      </c>
      <c r="Y208" s="18">
        <f>+Z208+AC208</f>
        <v>0</v>
      </c>
      <c r="Z208" s="18">
        <f>+AA208+AB208</f>
        <v>0</v>
      </c>
      <c r="AA208" s="18">
        <v>0</v>
      </c>
      <c r="AB208" s="18">
        <v>0</v>
      </c>
      <c r="AC208" s="18">
        <f>+AD208+AE208</f>
        <v>0</v>
      </c>
      <c r="AD208" s="18">
        <v>0</v>
      </c>
      <c r="AE208" s="18">
        <v>0</v>
      </c>
      <c r="AF208" s="18">
        <f>+AG208+AJ208</f>
        <v>0</v>
      </c>
      <c r="AG208" s="18">
        <f>+AH208+AI208</f>
        <v>0</v>
      </c>
      <c r="AH208" s="18">
        <f>+F208+M208+T208+AA208</f>
        <v>0</v>
      </c>
      <c r="AI208" s="18">
        <f>+G208+N208+U208+AB208</f>
        <v>0</v>
      </c>
      <c r="AJ208" s="18">
        <f>+AK208+AL208</f>
        <v>0</v>
      </c>
      <c r="AK208" s="18">
        <f>+I208+P208+W208+AD208</f>
        <v>0</v>
      </c>
      <c r="AL208" s="18">
        <f>+J208+Q208+X208+AE208</f>
        <v>0</v>
      </c>
    </row>
    <row r="209" spans="1:39" s="4" customFormat="1" x14ac:dyDescent="0.25">
      <c r="A209" s="22"/>
      <c r="B209" s="19"/>
      <c r="C209" s="21" t="s">
        <v>2</v>
      </c>
      <c r="D209" s="18">
        <f>+E209+H209</f>
        <v>215475</v>
      </c>
      <c r="E209" s="18">
        <f>+F209+G209</f>
        <v>172843</v>
      </c>
      <c r="F209" s="18">
        <v>91279</v>
      </c>
      <c r="G209" s="18">
        <v>81564</v>
      </c>
      <c r="H209" s="18">
        <f>+I209+J209</f>
        <v>42632</v>
      </c>
      <c r="I209" s="18">
        <v>22032</v>
      </c>
      <c r="J209" s="18">
        <v>20600</v>
      </c>
      <c r="K209" s="18">
        <f>+L209+O209</f>
        <v>251081</v>
      </c>
      <c r="L209" s="18">
        <f>+M209+N209</f>
        <v>129007</v>
      </c>
      <c r="M209" s="18">
        <v>103656</v>
      </c>
      <c r="N209" s="18">
        <v>25351</v>
      </c>
      <c r="O209" s="18">
        <f>+P209+Q209</f>
        <v>122074</v>
      </c>
      <c r="P209" s="18">
        <v>39072</v>
      </c>
      <c r="Q209" s="18">
        <v>83002</v>
      </c>
      <c r="R209" s="18">
        <f>+S209+V209</f>
        <v>219769</v>
      </c>
      <c r="S209" s="18">
        <f>+T209+U209</f>
        <v>125412</v>
      </c>
      <c r="T209" s="18">
        <v>102314</v>
      </c>
      <c r="U209" s="18">
        <v>23098</v>
      </c>
      <c r="V209" s="18">
        <f>+W209+X209</f>
        <v>94357</v>
      </c>
      <c r="W209" s="18">
        <v>37959</v>
      </c>
      <c r="X209" s="18">
        <v>56398</v>
      </c>
      <c r="Y209" s="18">
        <f>+Z209+AC209</f>
        <v>198522</v>
      </c>
      <c r="Z209" s="18">
        <f>+AA209+AB209</f>
        <v>132103</v>
      </c>
      <c r="AA209" s="18">
        <v>118565</v>
      </c>
      <c r="AB209" s="18">
        <v>13538</v>
      </c>
      <c r="AC209" s="18">
        <f>+AD209+AE209</f>
        <v>66419</v>
      </c>
      <c r="AD209" s="18">
        <v>44592</v>
      </c>
      <c r="AE209" s="18">
        <v>21827</v>
      </c>
      <c r="AF209" s="18">
        <f>+AG209+AJ209</f>
        <v>884847</v>
      </c>
      <c r="AG209" s="18">
        <f>+AH209+AI209</f>
        <v>559365</v>
      </c>
      <c r="AH209" s="18">
        <f>+F209+M209+T209+AA209</f>
        <v>415814</v>
      </c>
      <c r="AI209" s="18">
        <f>+G209+N209+U209+AB209</f>
        <v>143551</v>
      </c>
      <c r="AJ209" s="18">
        <f>+AK209+AL209</f>
        <v>325482</v>
      </c>
      <c r="AK209" s="18">
        <f>+I209+P209+W209+AD209</f>
        <v>143655</v>
      </c>
      <c r="AL209" s="18">
        <f>+J209+Q209+X209+AE209</f>
        <v>181827</v>
      </c>
    </row>
    <row r="210" spans="1:39" s="4" customFormat="1" x14ac:dyDescent="0.25">
      <c r="A210" s="22"/>
      <c r="B210" s="19"/>
      <c r="C210" s="23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</row>
    <row r="211" spans="1:39" s="24" customFormat="1" x14ac:dyDescent="0.25">
      <c r="A211" s="22"/>
      <c r="B211" s="26" t="s">
        <v>8</v>
      </c>
      <c r="C211" s="25"/>
      <c r="D211" s="15">
        <f>+E211+H211</f>
        <v>758516</v>
      </c>
      <c r="E211" s="15">
        <f>+F211+G211</f>
        <v>686688</v>
      </c>
      <c r="F211" s="15">
        <f>SUM(F212:F217)</f>
        <v>455169</v>
      </c>
      <c r="G211" s="15">
        <f>SUM(G212:G217)</f>
        <v>231519</v>
      </c>
      <c r="H211" s="15">
        <f>+I211+J211</f>
        <v>71828</v>
      </c>
      <c r="I211" s="15">
        <f>SUM(I212:I217)</f>
        <v>43016</v>
      </c>
      <c r="J211" s="15">
        <f>SUM(J212:J217)</f>
        <v>28812</v>
      </c>
      <c r="K211" s="15">
        <f>+L211+O211</f>
        <v>800100</v>
      </c>
      <c r="L211" s="15">
        <f>+M211+N211</f>
        <v>748643</v>
      </c>
      <c r="M211" s="15">
        <f>SUM(M212:M217)</f>
        <v>485183</v>
      </c>
      <c r="N211" s="15">
        <f>SUM(N212:N217)</f>
        <v>263460</v>
      </c>
      <c r="O211" s="15">
        <f>+P211+Q211</f>
        <v>51457</v>
      </c>
      <c r="P211" s="15">
        <f>SUM(P212:P217)</f>
        <v>25905</v>
      </c>
      <c r="Q211" s="15">
        <f>SUM(Q212:Q217)</f>
        <v>25552</v>
      </c>
      <c r="R211" s="15">
        <f>+S211+V211</f>
        <v>787958</v>
      </c>
      <c r="S211" s="15">
        <f>+T211+U211</f>
        <v>734283</v>
      </c>
      <c r="T211" s="15">
        <f>SUM(T212:T217)</f>
        <v>486347</v>
      </c>
      <c r="U211" s="15">
        <f>SUM(U212:U217)</f>
        <v>247936</v>
      </c>
      <c r="V211" s="15">
        <f>+W211+X211</f>
        <v>53675</v>
      </c>
      <c r="W211" s="15">
        <f>SUM(W212:W217)</f>
        <v>30473</v>
      </c>
      <c r="X211" s="15">
        <f>SUM(X212:X217)</f>
        <v>23202</v>
      </c>
      <c r="Y211" s="15">
        <f>+Z211+AC211</f>
        <v>761635</v>
      </c>
      <c r="Z211" s="15">
        <f>+AA211+AB211</f>
        <v>703985</v>
      </c>
      <c r="AA211" s="15">
        <f>SUM(AA212:AA217)</f>
        <v>482884</v>
      </c>
      <c r="AB211" s="15">
        <f>SUM(AB212:AB217)</f>
        <v>221101</v>
      </c>
      <c r="AC211" s="15">
        <f>+AD211+AE211</f>
        <v>57650</v>
      </c>
      <c r="AD211" s="15">
        <f>SUM(AD212:AD217)</f>
        <v>29265</v>
      </c>
      <c r="AE211" s="15">
        <f>SUM(AE212:AE217)</f>
        <v>28385</v>
      </c>
      <c r="AF211" s="15">
        <f>+AG211+AJ211</f>
        <v>3108209</v>
      </c>
      <c r="AG211" s="15">
        <f>+AH211+AI211</f>
        <v>2873599</v>
      </c>
      <c r="AH211" s="15">
        <f>SUM(AH212:AH217)</f>
        <v>1909583</v>
      </c>
      <c r="AI211" s="15">
        <f>SUM(AI212:AI217)</f>
        <v>964016</v>
      </c>
      <c r="AJ211" s="15">
        <f>+AK211+AL211</f>
        <v>234610</v>
      </c>
      <c r="AK211" s="15">
        <f>SUM(AK212:AK217)</f>
        <v>128659</v>
      </c>
      <c r="AL211" s="15">
        <f>SUM(AL212:AL217)</f>
        <v>105951</v>
      </c>
    </row>
    <row r="212" spans="1:39" s="4" customFormat="1" x14ac:dyDescent="0.25">
      <c r="A212" s="22"/>
      <c r="B212" s="19"/>
      <c r="C212" s="23" t="s">
        <v>7</v>
      </c>
      <c r="D212" s="18">
        <f>+E212+H212</f>
        <v>508598</v>
      </c>
      <c r="E212" s="18">
        <f>+F212+G212</f>
        <v>471462</v>
      </c>
      <c r="F212" s="18">
        <v>289551</v>
      </c>
      <c r="G212" s="18">
        <v>181911</v>
      </c>
      <c r="H212" s="18">
        <f>+I212+J212</f>
        <v>37136</v>
      </c>
      <c r="I212" s="18">
        <v>36914</v>
      </c>
      <c r="J212" s="18">
        <v>222</v>
      </c>
      <c r="K212" s="18">
        <f>+L212+O212</f>
        <v>524347</v>
      </c>
      <c r="L212" s="18">
        <f>+M212+N212</f>
        <v>505310</v>
      </c>
      <c r="M212" s="18">
        <v>303494</v>
      </c>
      <c r="N212" s="18">
        <v>201816</v>
      </c>
      <c r="O212" s="18">
        <f>+P212+Q212</f>
        <v>19037</v>
      </c>
      <c r="P212" s="18">
        <v>19035</v>
      </c>
      <c r="Q212" s="18">
        <v>2</v>
      </c>
      <c r="R212" s="18">
        <f>+S212+V212</f>
        <v>526527</v>
      </c>
      <c r="S212" s="18">
        <f>+T212+U212</f>
        <v>501542</v>
      </c>
      <c r="T212" s="18">
        <v>308597</v>
      </c>
      <c r="U212" s="18">
        <v>192945</v>
      </c>
      <c r="V212" s="18">
        <f>+W212+X212</f>
        <v>24985</v>
      </c>
      <c r="W212" s="18">
        <v>24509</v>
      </c>
      <c r="X212" s="18">
        <v>476</v>
      </c>
      <c r="Y212" s="18">
        <f>+Z212+AC212</f>
        <v>474634</v>
      </c>
      <c r="Z212" s="18">
        <f>+AA212+AB212</f>
        <v>452827</v>
      </c>
      <c r="AA212" s="18">
        <v>279260</v>
      </c>
      <c r="AB212" s="18">
        <v>173567</v>
      </c>
      <c r="AC212" s="18">
        <f>+AD212+AE212</f>
        <v>21807</v>
      </c>
      <c r="AD212" s="18">
        <v>21270</v>
      </c>
      <c r="AE212" s="18">
        <v>537</v>
      </c>
      <c r="AF212" s="18">
        <f>+AG212+AJ212</f>
        <v>2034106</v>
      </c>
      <c r="AG212" s="18">
        <f>+AH212+AI212</f>
        <v>1931141</v>
      </c>
      <c r="AH212" s="18">
        <f>+F212+M212+T212+AA212</f>
        <v>1180902</v>
      </c>
      <c r="AI212" s="18">
        <f>+G212+N212+U212+AB212</f>
        <v>750239</v>
      </c>
      <c r="AJ212" s="18">
        <f>+AK212+AL212</f>
        <v>102965</v>
      </c>
      <c r="AK212" s="18">
        <f>+I212+P212+W212+AD212</f>
        <v>101728</v>
      </c>
      <c r="AL212" s="18">
        <f>+J212+Q212+X212+AE212</f>
        <v>1237</v>
      </c>
    </row>
    <row r="213" spans="1:39" s="4" customFormat="1" x14ac:dyDescent="0.25">
      <c r="A213" s="22"/>
      <c r="B213" s="19"/>
      <c r="C213" s="23" t="s">
        <v>6</v>
      </c>
      <c r="D213" s="18">
        <f>+E213+H213</f>
        <v>26268</v>
      </c>
      <c r="E213" s="18">
        <f>+F213+G213</f>
        <v>26268</v>
      </c>
      <c r="F213" s="18">
        <v>14486</v>
      </c>
      <c r="G213" s="18">
        <v>11782</v>
      </c>
      <c r="H213" s="18">
        <f>+I213+J213</f>
        <v>0</v>
      </c>
      <c r="I213" s="18">
        <v>0</v>
      </c>
      <c r="J213" s="18">
        <v>0</v>
      </c>
      <c r="K213" s="18">
        <f>+L213+O213</f>
        <v>26863</v>
      </c>
      <c r="L213" s="18">
        <f>+M213+N213</f>
        <v>26863</v>
      </c>
      <c r="M213" s="18">
        <v>15804</v>
      </c>
      <c r="N213" s="18">
        <v>11059</v>
      </c>
      <c r="O213" s="18">
        <f>+P213+Q213</f>
        <v>0</v>
      </c>
      <c r="P213" s="18">
        <v>0</v>
      </c>
      <c r="Q213" s="18">
        <v>0</v>
      </c>
      <c r="R213" s="18">
        <f>+S213+V213</f>
        <v>25448</v>
      </c>
      <c r="S213" s="18">
        <f>+T213+U213</f>
        <v>25448</v>
      </c>
      <c r="T213" s="18">
        <v>15281</v>
      </c>
      <c r="U213" s="18">
        <v>10167</v>
      </c>
      <c r="V213" s="18">
        <f>+W213+X213</f>
        <v>0</v>
      </c>
      <c r="W213" s="18">
        <v>0</v>
      </c>
      <c r="X213" s="18">
        <v>0</v>
      </c>
      <c r="Y213" s="18">
        <f>+Z213+AC213</f>
        <v>27403</v>
      </c>
      <c r="Z213" s="18">
        <f>+AA213+AB213</f>
        <v>27403</v>
      </c>
      <c r="AA213" s="18">
        <f>15072+2767</f>
        <v>17839</v>
      </c>
      <c r="AB213" s="18">
        <f>9551+13</f>
        <v>9564</v>
      </c>
      <c r="AC213" s="18">
        <f>+AD213+AE213</f>
        <v>0</v>
      </c>
      <c r="AD213" s="18">
        <v>0</v>
      </c>
      <c r="AE213" s="18">
        <v>0</v>
      </c>
      <c r="AF213" s="18">
        <f>+AG213+AJ213</f>
        <v>105982</v>
      </c>
      <c r="AG213" s="18">
        <f>+AH213+AI213</f>
        <v>105982</v>
      </c>
      <c r="AH213" s="18">
        <f>+F213+M213+T213+AA213</f>
        <v>63410</v>
      </c>
      <c r="AI213" s="18">
        <f>+G213+N213+U213+AB213</f>
        <v>42572</v>
      </c>
      <c r="AJ213" s="18">
        <f>+AK213+AL213</f>
        <v>0</v>
      </c>
      <c r="AK213" s="18">
        <f>+I213+P213+W213+AD213</f>
        <v>0</v>
      </c>
      <c r="AL213" s="18">
        <f>+J213+Q213+X213+AE213</f>
        <v>0</v>
      </c>
    </row>
    <row r="214" spans="1:39" s="4" customFormat="1" x14ac:dyDescent="0.25">
      <c r="A214" s="22"/>
      <c r="B214" s="19"/>
      <c r="C214" s="23" t="s">
        <v>5</v>
      </c>
      <c r="D214" s="18">
        <f>+E214+H214</f>
        <v>0</v>
      </c>
      <c r="E214" s="18">
        <f>+F214+G214</f>
        <v>0</v>
      </c>
      <c r="F214" s="18">
        <v>0</v>
      </c>
      <c r="G214" s="18">
        <v>0</v>
      </c>
      <c r="H214" s="18">
        <f>+I214+J214</f>
        <v>0</v>
      </c>
      <c r="I214" s="18">
        <v>0</v>
      </c>
      <c r="J214" s="18">
        <v>0</v>
      </c>
      <c r="K214" s="18">
        <f>+L214+O214</f>
        <v>0</v>
      </c>
      <c r="L214" s="18">
        <f>+M214+N214</f>
        <v>0</v>
      </c>
      <c r="M214" s="18">
        <v>0</v>
      </c>
      <c r="N214" s="18">
        <v>0</v>
      </c>
      <c r="O214" s="18">
        <f>+P214+Q214</f>
        <v>0</v>
      </c>
      <c r="P214" s="18">
        <v>0</v>
      </c>
      <c r="Q214" s="18">
        <v>0</v>
      </c>
      <c r="R214" s="18">
        <f>+S214+V214</f>
        <v>0</v>
      </c>
      <c r="S214" s="18">
        <f>+T214+U214</f>
        <v>0</v>
      </c>
      <c r="T214" s="18">
        <v>0</v>
      </c>
      <c r="U214" s="18">
        <v>0</v>
      </c>
      <c r="V214" s="18">
        <f>+W214+X214</f>
        <v>0</v>
      </c>
      <c r="W214" s="18">
        <v>0</v>
      </c>
      <c r="X214" s="18">
        <v>0</v>
      </c>
      <c r="Y214" s="18">
        <f>+Z214+AC214</f>
        <v>0</v>
      </c>
      <c r="Z214" s="18">
        <f>+AA214+AB214</f>
        <v>0</v>
      </c>
      <c r="AA214" s="18">
        <v>0</v>
      </c>
      <c r="AB214" s="18">
        <v>0</v>
      </c>
      <c r="AC214" s="18">
        <f>+AD214+AE214</f>
        <v>0</v>
      </c>
      <c r="AD214" s="18">
        <v>0</v>
      </c>
      <c r="AE214" s="18">
        <v>0</v>
      </c>
      <c r="AF214" s="18">
        <f>+AG214+AJ214</f>
        <v>0</v>
      </c>
      <c r="AG214" s="18">
        <f>+AH214+AI214</f>
        <v>0</v>
      </c>
      <c r="AH214" s="18">
        <f>+F214+M214+T214+AA214</f>
        <v>0</v>
      </c>
      <c r="AI214" s="18">
        <f>+G214+N214+U214+AB214</f>
        <v>0</v>
      </c>
      <c r="AJ214" s="18">
        <f>+AK214+AL214</f>
        <v>0</v>
      </c>
      <c r="AK214" s="18">
        <f>+I214+P214+W214+AD214</f>
        <v>0</v>
      </c>
      <c r="AL214" s="18">
        <f>+J214+Q214+X214+AE214</f>
        <v>0</v>
      </c>
    </row>
    <row r="215" spans="1:39" s="4" customFormat="1" x14ac:dyDescent="0.25">
      <c r="A215" s="22"/>
      <c r="B215" s="19"/>
      <c r="C215" s="23" t="s">
        <v>4</v>
      </c>
      <c r="D215" s="18">
        <f>+E215+H215</f>
        <v>12480</v>
      </c>
      <c r="E215" s="18">
        <f>+F215+G215</f>
        <v>12480</v>
      </c>
      <c r="F215" s="18">
        <v>5726</v>
      </c>
      <c r="G215" s="18">
        <v>6754</v>
      </c>
      <c r="H215" s="18">
        <f>+I215+J215</f>
        <v>0</v>
      </c>
      <c r="I215" s="18">
        <v>0</v>
      </c>
      <c r="J215" s="18">
        <v>0</v>
      </c>
      <c r="K215" s="18">
        <f>+L215+O215</f>
        <v>8171</v>
      </c>
      <c r="L215" s="18">
        <f>+M215+N215</f>
        <v>8171</v>
      </c>
      <c r="M215" s="18">
        <v>1720</v>
      </c>
      <c r="N215" s="18">
        <v>6451</v>
      </c>
      <c r="O215" s="18">
        <f>+P215+Q215</f>
        <v>0</v>
      </c>
      <c r="P215" s="18">
        <v>0</v>
      </c>
      <c r="Q215" s="18">
        <v>0</v>
      </c>
      <c r="R215" s="18">
        <f>+S215+V215</f>
        <v>6874</v>
      </c>
      <c r="S215" s="18">
        <f>+T215+U215</f>
        <v>6874</v>
      </c>
      <c r="T215" s="18">
        <v>1600</v>
      </c>
      <c r="U215" s="18">
        <v>5274</v>
      </c>
      <c r="V215" s="18">
        <f>+W215+X215</f>
        <v>0</v>
      </c>
      <c r="W215" s="18">
        <v>0</v>
      </c>
      <c r="X215" s="18">
        <v>0</v>
      </c>
      <c r="Y215" s="18">
        <f>+Z215+AC215</f>
        <v>12931</v>
      </c>
      <c r="Z215" s="18">
        <f>+AA215+AB215</f>
        <v>12931</v>
      </c>
      <c r="AA215" s="18">
        <v>10941</v>
      </c>
      <c r="AB215" s="18">
        <v>1990</v>
      </c>
      <c r="AC215" s="18">
        <f>+AD215+AE215</f>
        <v>0</v>
      </c>
      <c r="AD215" s="18">
        <v>0</v>
      </c>
      <c r="AE215" s="18">
        <v>0</v>
      </c>
      <c r="AF215" s="18">
        <f>+AG215+AJ215</f>
        <v>40456</v>
      </c>
      <c r="AG215" s="18">
        <f>+AH215+AI215</f>
        <v>40456</v>
      </c>
      <c r="AH215" s="18">
        <f>+F215+M215+T215+AA215</f>
        <v>19987</v>
      </c>
      <c r="AI215" s="18">
        <f>+G215+N215+U215+AB215</f>
        <v>20469</v>
      </c>
      <c r="AJ215" s="18">
        <f>+AK215+AL215</f>
        <v>0</v>
      </c>
      <c r="AK215" s="18">
        <f>+I215+P215+W215+AD215</f>
        <v>0</v>
      </c>
      <c r="AL215" s="18">
        <f>+J215+Q215+X215+AE215</f>
        <v>0</v>
      </c>
    </row>
    <row r="216" spans="1:39" s="4" customFormat="1" x14ac:dyDescent="0.25">
      <c r="A216" s="22"/>
      <c r="B216" s="19"/>
      <c r="C216" s="21" t="s">
        <v>3</v>
      </c>
      <c r="D216" s="18">
        <f>+E216+H216</f>
        <v>40643</v>
      </c>
      <c r="E216" s="18">
        <f>+F216+G216</f>
        <v>35756</v>
      </c>
      <c r="F216" s="18">
        <v>29800</v>
      </c>
      <c r="G216" s="18">
        <v>5956</v>
      </c>
      <c r="H216" s="18">
        <f>+I216+J216</f>
        <v>4887</v>
      </c>
      <c r="I216" s="18">
        <v>4887</v>
      </c>
      <c r="J216" s="18">
        <v>0</v>
      </c>
      <c r="K216" s="18">
        <f>+L216+O216</f>
        <v>52034</v>
      </c>
      <c r="L216" s="18">
        <f>+M216+N216</f>
        <v>46664</v>
      </c>
      <c r="M216" s="18">
        <v>42358</v>
      </c>
      <c r="N216" s="18">
        <v>4306</v>
      </c>
      <c r="O216" s="18">
        <f>+P216+Q216</f>
        <v>5370</v>
      </c>
      <c r="P216" s="18">
        <v>5370</v>
      </c>
      <c r="Q216" s="18">
        <v>0</v>
      </c>
      <c r="R216" s="18">
        <f>+S216+V216</f>
        <v>49762</v>
      </c>
      <c r="S216" s="18">
        <f>+T216+U216</f>
        <v>44498</v>
      </c>
      <c r="T216" s="18">
        <v>42286</v>
      </c>
      <c r="U216" s="18">
        <v>2212</v>
      </c>
      <c r="V216" s="18">
        <f>+W216+X216</f>
        <v>5264</v>
      </c>
      <c r="W216" s="18">
        <v>5264</v>
      </c>
      <c r="X216" s="18">
        <v>0</v>
      </c>
      <c r="Y216" s="18">
        <f>+Z216+AC216</f>
        <v>72753</v>
      </c>
      <c r="Z216" s="18">
        <f>+AA216+AB216</f>
        <v>66278</v>
      </c>
      <c r="AA216" s="18">
        <v>60235</v>
      </c>
      <c r="AB216" s="18">
        <v>6043</v>
      </c>
      <c r="AC216" s="18">
        <f>+AD216+AE216</f>
        <v>6475</v>
      </c>
      <c r="AD216" s="18">
        <v>6475</v>
      </c>
      <c r="AE216" s="18">
        <v>0</v>
      </c>
      <c r="AF216" s="18">
        <f>+AG216+AJ216</f>
        <v>215192</v>
      </c>
      <c r="AG216" s="18">
        <f>+AH216+AI216</f>
        <v>193196</v>
      </c>
      <c r="AH216" s="18">
        <f>+F216+M216+T216+AA216</f>
        <v>174679</v>
      </c>
      <c r="AI216" s="18">
        <f>+G216+N216+U216+AB216</f>
        <v>18517</v>
      </c>
      <c r="AJ216" s="18">
        <f>+AK216+AL216</f>
        <v>21996</v>
      </c>
      <c r="AK216" s="18">
        <f>+I216+P216+W216+AD216</f>
        <v>21996</v>
      </c>
      <c r="AL216" s="18">
        <f>+J216+Q216+X216+AE216</f>
        <v>0</v>
      </c>
    </row>
    <row r="217" spans="1:39" s="4" customFormat="1" x14ac:dyDescent="0.25">
      <c r="A217" s="22"/>
      <c r="B217" s="19"/>
      <c r="C217" s="21" t="s">
        <v>2</v>
      </c>
      <c r="D217" s="18">
        <f>+E217+H217</f>
        <v>170527</v>
      </c>
      <c r="E217" s="18">
        <f>+F217+G217</f>
        <v>140722</v>
      </c>
      <c r="F217" s="18">
        <v>115606</v>
      </c>
      <c r="G217" s="18">
        <v>25116</v>
      </c>
      <c r="H217" s="18">
        <f>+I217+J217</f>
        <v>29805</v>
      </c>
      <c r="I217" s="18">
        <v>1215</v>
      </c>
      <c r="J217" s="18">
        <v>28590</v>
      </c>
      <c r="K217" s="18">
        <f>+L217+O217</f>
        <v>188685</v>
      </c>
      <c r="L217" s="18">
        <f>+M217+N217</f>
        <v>161635</v>
      </c>
      <c r="M217" s="18">
        <v>121807</v>
      </c>
      <c r="N217" s="18">
        <v>39828</v>
      </c>
      <c r="O217" s="18">
        <f>+P217+Q217</f>
        <v>27050</v>
      </c>
      <c r="P217" s="18">
        <v>1500</v>
      </c>
      <c r="Q217" s="18">
        <v>25550</v>
      </c>
      <c r="R217" s="18">
        <f>+S217+V217</f>
        <v>179347</v>
      </c>
      <c r="S217" s="18">
        <f>+T217+U217</f>
        <v>155921</v>
      </c>
      <c r="T217" s="18">
        <v>118583</v>
      </c>
      <c r="U217" s="18">
        <v>37338</v>
      </c>
      <c r="V217" s="18">
        <f>+W217+X217</f>
        <v>23426</v>
      </c>
      <c r="W217" s="18">
        <v>700</v>
      </c>
      <c r="X217" s="18">
        <v>22726</v>
      </c>
      <c r="Y217" s="18">
        <f>+Z217+AC217</f>
        <v>173914</v>
      </c>
      <c r="Z217" s="18">
        <f>+AA217+AB217</f>
        <v>144546</v>
      </c>
      <c r="AA217" s="18">
        <v>114609</v>
      </c>
      <c r="AB217" s="18">
        <v>29937</v>
      </c>
      <c r="AC217" s="18">
        <f>+AD217+AE217</f>
        <v>29368</v>
      </c>
      <c r="AD217" s="18">
        <v>1520</v>
      </c>
      <c r="AE217" s="18">
        <v>27848</v>
      </c>
      <c r="AF217" s="18">
        <f>+AG217+AJ217</f>
        <v>712473</v>
      </c>
      <c r="AG217" s="18">
        <f>+AH217+AI217</f>
        <v>602824</v>
      </c>
      <c r="AH217" s="18">
        <f>+F217+M217+T217+AA217</f>
        <v>470605</v>
      </c>
      <c r="AI217" s="18">
        <f>+G217+N217+U217+AB217</f>
        <v>132219</v>
      </c>
      <c r="AJ217" s="18">
        <f>+AK217+AL217</f>
        <v>109649</v>
      </c>
      <c r="AK217" s="18">
        <f>+I217+P217+W217+AD217</f>
        <v>4935</v>
      </c>
      <c r="AL217" s="18">
        <f>+J217+Q217+X217+AE217</f>
        <v>104714</v>
      </c>
      <c r="AM217" s="4" t="s">
        <v>0</v>
      </c>
    </row>
    <row r="218" spans="1:39" s="10" customFormat="1" x14ac:dyDescent="0.25">
      <c r="A218" s="20"/>
      <c r="B218" s="19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</row>
    <row r="219" spans="1:39" s="14" customFormat="1" x14ac:dyDescent="0.25">
      <c r="A219" s="17" t="s">
        <v>1</v>
      </c>
      <c r="B219" s="16"/>
      <c r="C219" s="16"/>
      <c r="D219" s="15">
        <f>+E219+H219</f>
        <v>47950011.150000006</v>
      </c>
      <c r="E219" s="15">
        <f>+F219+G219</f>
        <v>21698004.41</v>
      </c>
      <c r="F219" s="15">
        <f>+F10+F37+F90+F147+F186</f>
        <v>11869729.82</v>
      </c>
      <c r="G219" s="15">
        <f>+G10+G37+G90+G147+G186</f>
        <v>9828274.5899999999</v>
      </c>
      <c r="H219" s="15">
        <f>+I219+J219</f>
        <v>26252006.740000002</v>
      </c>
      <c r="I219" s="15">
        <f>+I10+I37+I90+I147+I186</f>
        <v>16560604.460000001</v>
      </c>
      <c r="J219" s="15">
        <f>+J10+J37+J90+J147+J186</f>
        <v>9691402.2799999993</v>
      </c>
      <c r="K219" s="15">
        <f>+L219+O219</f>
        <v>58511941.515000001</v>
      </c>
      <c r="L219" s="15">
        <f>+M219+N219</f>
        <v>22004128.855</v>
      </c>
      <c r="M219" s="15">
        <f>+M10+M37+M90+M147+M186</f>
        <v>12304078.25</v>
      </c>
      <c r="N219" s="15">
        <f>+N10+N37+N90+N147+N186</f>
        <v>9700050.6050000004</v>
      </c>
      <c r="O219" s="15">
        <f>+P219+Q219</f>
        <v>36507812.660000004</v>
      </c>
      <c r="P219" s="15">
        <f>+P10+P37+P90+P147+P186</f>
        <v>18779670.090000004</v>
      </c>
      <c r="Q219" s="15">
        <f>+Q10+Q37+Q90+Q147+Q186</f>
        <v>17728142.57</v>
      </c>
      <c r="R219" s="15">
        <f>+S219+V219</f>
        <v>62429588.308000006</v>
      </c>
      <c r="S219" s="15">
        <f>+T219+U219</f>
        <v>22371667.539999999</v>
      </c>
      <c r="T219" s="15">
        <f>+T10+T37+T90+T147+T186</f>
        <v>12931159.468999999</v>
      </c>
      <c r="U219" s="15">
        <f>+U10+U37+U90+U147+U186</f>
        <v>9440508.0709999986</v>
      </c>
      <c r="V219" s="15">
        <f>+W219+X219</f>
        <v>40057920.768000007</v>
      </c>
      <c r="W219" s="15">
        <f>+W10+W37+W90+W147+W186</f>
        <v>19525137.017000001</v>
      </c>
      <c r="X219" s="15">
        <f>+X10+X37+X90+X147+X186</f>
        <v>20532783.751000002</v>
      </c>
      <c r="Y219" s="15">
        <f>+Z219+AC219</f>
        <v>54780519.68</v>
      </c>
      <c r="Z219" s="15">
        <f>+AA219+AB219</f>
        <v>22977402.428999998</v>
      </c>
      <c r="AA219" s="15">
        <f>+AA10+AA37+AA90+AA147+AA186</f>
        <v>12935922.582999999</v>
      </c>
      <c r="AB219" s="15">
        <f>+AB10+AB37+AB90+AB147+AB186</f>
        <v>10041479.846000001</v>
      </c>
      <c r="AC219" s="15">
        <f>+AD219+AE219</f>
        <v>31803117.251000002</v>
      </c>
      <c r="AD219" s="15">
        <f>+AD10+AD37+AD90+AD147+AD186</f>
        <v>18900132.473999999</v>
      </c>
      <c r="AE219" s="15">
        <f>+AE10+AE37+AE90+AE147+AE186</f>
        <v>12902984.777000001</v>
      </c>
      <c r="AF219" s="15">
        <f>+AG219+AJ219</f>
        <v>223672060.65300003</v>
      </c>
      <c r="AG219" s="15">
        <f>+AH219+AI219</f>
        <v>89051203.233999997</v>
      </c>
      <c r="AH219" s="15">
        <f>+AH10+AH37+AH90+AH147+AH186</f>
        <v>50040890.121999994</v>
      </c>
      <c r="AI219" s="15">
        <f>+AI10+AI37+AI90+AI147+AI186</f>
        <v>39010313.111999996</v>
      </c>
      <c r="AJ219" s="15">
        <f>+AK219+AL219</f>
        <v>134620857.41900003</v>
      </c>
      <c r="AK219" s="15">
        <f>+AK10+AK37+AK90+AK147+AK186</f>
        <v>73765544.041000009</v>
      </c>
      <c r="AL219" s="15">
        <f>+AL10+AL37+AL90+AL147+AL186</f>
        <v>60855313.378000006</v>
      </c>
    </row>
    <row r="220" spans="1:39" s="10" customFormat="1" x14ac:dyDescent="0.25">
      <c r="A220" s="13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</row>
    <row r="221" spans="1:39" s="4" customFormat="1" x14ac:dyDescent="0.25">
      <c r="A221" s="9"/>
      <c r="B221" s="7"/>
      <c r="C221" s="7"/>
      <c r="AF221" s="8"/>
      <c r="AG221" s="8"/>
      <c r="AH221" s="8"/>
      <c r="AI221" s="8"/>
      <c r="AJ221" s="8"/>
      <c r="AK221" s="8"/>
      <c r="AL221" s="8"/>
    </row>
    <row r="222" spans="1:39" s="4" customFormat="1" x14ac:dyDescent="0.25">
      <c r="A222" s="7"/>
      <c r="B222" s="6"/>
      <c r="C222" s="5"/>
      <c r="AF222" s="8"/>
      <c r="AG222" s="8"/>
      <c r="AH222" s="8"/>
      <c r="AI222" s="8"/>
      <c r="AJ222" s="8"/>
      <c r="AK222" s="8"/>
      <c r="AL222" s="8"/>
    </row>
    <row r="223" spans="1:39" s="4" customFormat="1" x14ac:dyDescent="0.25">
      <c r="A223" s="7"/>
      <c r="B223" s="6"/>
      <c r="C223" s="5"/>
    </row>
    <row r="224" spans="1:39" x14ac:dyDescent="0.25">
      <c r="B224" s="3"/>
      <c r="C224" s="3"/>
      <c r="AF224" s="2"/>
      <c r="AG224" s="2"/>
      <c r="AH224" s="2"/>
      <c r="AI224" s="2"/>
      <c r="AJ224" s="2"/>
      <c r="AK224" s="2"/>
      <c r="AL224" s="2"/>
    </row>
    <row r="230" spans="34:37" x14ac:dyDescent="0.25">
      <c r="AH230" t="s">
        <v>0</v>
      </c>
      <c r="AI230" t="s">
        <v>0</v>
      </c>
    </row>
    <row r="231" spans="34:37" x14ac:dyDescent="0.25">
      <c r="AI231" t="s">
        <v>0</v>
      </c>
    </row>
    <row r="232" spans="34:37" x14ac:dyDescent="0.25">
      <c r="AK232" t="s">
        <v>0</v>
      </c>
    </row>
  </sheetData>
  <mergeCells count="16">
    <mergeCell ref="V7:X7"/>
    <mergeCell ref="K7:K8"/>
    <mergeCell ref="O7:Q7"/>
    <mergeCell ref="R7:R8"/>
    <mergeCell ref="Y7:Y8"/>
    <mergeCell ref="AC7:AE7"/>
    <mergeCell ref="A6:C8"/>
    <mergeCell ref="D6:J6"/>
    <mergeCell ref="D7:D8"/>
    <mergeCell ref="H7:J7"/>
    <mergeCell ref="AF7:AF8"/>
    <mergeCell ref="AJ7:AL7"/>
    <mergeCell ref="K6:Q6"/>
    <mergeCell ref="R6:X6"/>
    <mergeCell ref="Y6:AE6"/>
    <mergeCell ref="AF6:A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sum-cargo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Jacinto</dc:creator>
  <cp:lastModifiedBy>Nicole M. Jacinto</cp:lastModifiedBy>
  <dcterms:created xsi:type="dcterms:W3CDTF">2017-09-15T06:57:32Z</dcterms:created>
  <dcterms:modified xsi:type="dcterms:W3CDTF">2017-09-15T07:02:28Z</dcterms:modified>
</cp:coreProperties>
</file>